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HernandezL\Documents\EAO. MA. LORENA RODRIGUEZ GARCIA\LICITACIONES 2022\1.- PAQ REV CONTRALORIA\LO-24 LOS CASTILLO\"/>
    </mc:Choice>
  </mc:AlternateContent>
  <xr:revisionPtr revIDLastSave="0" documentId="13_ncr:1_{FCBB8645-F840-44E6-846B-9C3EDCDF1F49}" xr6:coauthVersionLast="47" xr6:coauthVersionMax="47" xr10:uidLastSave="{00000000-0000-0000-0000-000000000000}"/>
  <bookViews>
    <workbookView xWindow="-120" yWindow="-120" windowWidth="29040" windowHeight="15840" tabRatio="826" activeTab="2" xr2:uid="{00000000-000D-0000-FFFF-FFFF00000000}"/>
  </bookViews>
  <sheets>
    <sheet name="PAVIMENTO" sheetId="34" r:id="rId1"/>
    <sheet name="RED" sheetId="35" r:id="rId2"/>
    <sheet name="RESUMEN" sheetId="36" r:id="rId3"/>
  </sheets>
  <definedNames>
    <definedName name="_xlnm._FilterDatabase" localSheetId="0" hidden="1">PAVIMENTO!$A$7:$F$56</definedName>
    <definedName name="_xlnm._FilterDatabase" localSheetId="1" hidden="1">RED!$A$7:$F$77</definedName>
    <definedName name="_xlnm.Print_Area" localSheetId="0">PAVIMENTO!$A$1:$F$64</definedName>
    <definedName name="_xlnm.Print_Area" localSheetId="1">RED!$A$1:$F$78</definedName>
    <definedName name="_xlnm.Print_Titles" localSheetId="0">PAVIMENTO!$1:$7</definedName>
    <definedName name="_xlnm.Print_Titles" localSheetId="1">RED!$1:$7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8" i="34" l="1"/>
  <c r="F9" i="35" l="1"/>
  <c r="F12" i="35" s="1"/>
  <c r="F68" i="35" l="1"/>
  <c r="F71" i="35" s="1"/>
  <c r="F63" i="35"/>
  <c r="F59" i="35"/>
  <c r="F56" i="35"/>
  <c r="F53" i="35"/>
  <c r="F50" i="35"/>
  <c r="F47" i="35"/>
  <c r="F44" i="35"/>
  <c r="F39" i="35"/>
  <c r="F34" i="35"/>
  <c r="F29" i="35"/>
  <c r="F26" i="35"/>
  <c r="F23" i="35"/>
  <c r="F20" i="35"/>
  <c r="F17" i="35"/>
  <c r="F14" i="35"/>
  <c r="F53" i="34"/>
  <c r="F48" i="34"/>
  <c r="F45" i="34"/>
  <c r="F42" i="34"/>
  <c r="F39" i="34"/>
  <c r="F36" i="34"/>
  <c r="F31" i="34"/>
  <c r="F28" i="34"/>
  <c r="F23" i="34"/>
  <c r="F20" i="34"/>
  <c r="F15" i="34"/>
  <c r="F12" i="34"/>
  <c r="F9" i="34"/>
  <c r="F66" i="35" l="1"/>
  <c r="F42" i="35"/>
  <c r="F56" i="34"/>
  <c r="F73" i="35" l="1"/>
  <c r="C16" i="36"/>
  <c r="F34" i="34"/>
  <c r="F26" i="34"/>
  <c r="F51" i="34"/>
  <c r="F18" i="34"/>
  <c r="F74" i="35" l="1"/>
  <c r="F75" i="35" s="1"/>
  <c r="C12" i="36"/>
  <c r="C19" i="36" s="1"/>
  <c r="C20" i="36" s="1"/>
  <c r="C21" i="36" s="1"/>
  <c r="F59" i="34" l="1"/>
  <c r="F60" i="34" s="1"/>
</calcChain>
</file>

<file path=xl/sharedStrings.xml><?xml version="1.0" encoding="utf-8"?>
<sst xmlns="http://schemas.openxmlformats.org/spreadsheetml/2006/main" count="226" uniqueCount="98">
  <si>
    <t xml:space="preserve">TOTAL CON LETRA (INCLUYE I.V.A.):       </t>
  </si>
  <si>
    <t>IMPORTE</t>
  </si>
  <si>
    <t>SUBTOTAL</t>
  </si>
  <si>
    <t>TOTAL</t>
  </si>
  <si>
    <t>CLAVE</t>
  </si>
  <si>
    <t>M2</t>
  </si>
  <si>
    <t>M3</t>
  </si>
  <si>
    <t>ML</t>
  </si>
  <si>
    <t>PZA</t>
  </si>
  <si>
    <t>CL-EXC004</t>
  </si>
  <si>
    <t>CL-TER001</t>
  </si>
  <si>
    <t>CL-PAV001</t>
  </si>
  <si>
    <t>CL-BAN001</t>
  </si>
  <si>
    <t>CL-BAN002</t>
  </si>
  <si>
    <t>CL-SP001</t>
  </si>
  <si>
    <t>CL-SP008</t>
  </si>
  <si>
    <t>CL-LIM001</t>
  </si>
  <si>
    <t>SEÑALAMIENTO PERMANENTE</t>
  </si>
  <si>
    <t>CL-PAV051</t>
  </si>
  <si>
    <t>TERRACERIAS</t>
  </si>
  <si>
    <t xml:space="preserve">PAVIMENTOS </t>
  </si>
  <si>
    <t>PAV040</t>
  </si>
  <si>
    <t xml:space="preserve">M2 </t>
  </si>
  <si>
    <t xml:space="preserve">DEMOLICIONES </t>
  </si>
  <si>
    <t>CL-DEM004</t>
  </si>
  <si>
    <t xml:space="preserve">BANQUETAS Y GUARNICIONES </t>
  </si>
  <si>
    <t>CL-SP002</t>
  </si>
  <si>
    <t>CL-SP056</t>
  </si>
  <si>
    <t>CL-SP057</t>
  </si>
  <si>
    <t>LIMPIEZA</t>
  </si>
  <si>
    <t>PAVIMENTACION CON CARPETA ASFALTICA DE CALLE LOS CASTILLO, TRAMO DE CALLE ROSAL A CALLE MOLINO ROJO.</t>
  </si>
  <si>
    <t>LOS CASTILLO</t>
  </si>
  <si>
    <t>LOS MOLINOS Y LOS SILOS</t>
  </si>
  <si>
    <t>ZONA 7, S.L.P.</t>
  </si>
  <si>
    <t>SUMINISTRO Y COLOCACIÓN DE CARPETA ASFÁLTICA DE 5 CMS. DE ESPESOR , COMPACTADA AL 95% M.V.M. AGREGADOS DE 1/2", CONCRETO ASFÁLTICO CALIENTE DE PLANTA, AGREGADO PÉTREO DE CALIZA TOTALMENTE TRITURADO Y CEMENTO ASFÁLTICO MODIFICADO PG 76-22. AMBOS MATERIALES DEBERÁN  CUMPLIR CON LAS ESPECIFICACIONES AMAAC NIVEL II, INCLUYE: BARRIDO POR MEDIOS MECÁNICOS, RIEGO DE LIGA CON PRODUCTO ASFÁLTICO EMULSIFICADO A RAZÓN DE 0.6 LTS/M2, MEZCLA ASFÁLTICA CONTROLADA EN PLANTA Y DURANTE EL TENDIDO  POR LABORATORIO CERTIFICADO, EQUIPO, HERRAMIENTA, MANO DE OBRA, FLETES, ACARREOS, SE DEBERÁ CONSIDERAR LA RENIVELACIÓN DE TAPAS, REGISTROS DE LOS DIFERENTES SERVICIOS Y  REJILLAS PLUVIALES , ADEMÁS DE TODO LO NECESARIO PARA LA CORRECTA Y COMPLETA EJECUCIÓN DE LOS TRABAJOS.</t>
  </si>
  <si>
    <t>DESCRIPCION</t>
  </si>
  <si>
    <t>UNI</t>
  </si>
  <si>
    <t>CANTIDAD</t>
  </si>
  <si>
    <t>P.U.</t>
  </si>
  <si>
    <t>H.AYUNTAMIENTO DE SAN LUIS POTOSÍ, S.L.P.</t>
  </si>
  <si>
    <t>OBRA:</t>
  </si>
  <si>
    <t xml:space="preserve"> CALLE:</t>
  </si>
  <si>
    <t xml:space="preserve"> COLONIA:</t>
  </si>
  <si>
    <t xml:space="preserve"> ZONA:</t>
  </si>
  <si>
    <t>P.U. CON LETRA:.(</t>
  </si>
  <si>
    <t>).</t>
  </si>
  <si>
    <t>SUMA</t>
  </si>
  <si>
    <t>16%IVA</t>
  </si>
  <si>
    <t>DEMOLICION DE CONCRETO ASFALTICO EN PAVIMENTO, POR CUALQUIER MEDIO, MEDIDO EN BANCO, INCLUYE: ACARREO INTERNOS Y APILE PARA SU POSTERIOR EXTRACCION A BANCOS PROPUESTOS POR EL CONTRATISTA Y AUTORIZADOS POR LA SUPERVISION, PERFILADO MANUAL DE CORTE, EQUIPO, MANO DE OBRA, HERRAMIENTA Y TODO LO NECESARIO PARA SU CORRECTA EJECUCION. (P.U.C.T.T.- POR UNIDAD DE CONCEPTO DE TRABAJO TERMINADO)</t>
  </si>
  <si>
    <t>EXCAVACIÓN EN CUALQUIER TIPO DE MATERIAL Y A CUALQUIER PROFUNDIDAD (APERTURA DE CAJA), MEDIDO EN BANCO SEGÚN SECCIONES CONSTRUCTIVAS, INCLUYE: EXACAVACIÓN A MANO Y/O MAQUINA, MANO DE OBRA, MAQUINARIA Y EQUIPO, CONTROL TOPOGRÁFICO, TRAZO DE EJE DE PROYECTO, NIVELACIÓN, DESMONTE, DESPALME, CARGA Y ACARREO DE MATERIAL FUERA DE LA OBRA HASTA BANCOS AUTORIZADOS. (NORMA 3.01.01.003-H-04.B), DEBERÁN CUMPLIR CON LAS ESPECIFICACIONES DEL MUNICIPIO Y TODO LO NECESARIO PARA SU CORRECTA EJECUCIÓN.  (P.U.C.T.T.- POR UNIDAD DE CONCEPTO DE TRABAJO TERMINADO)</t>
  </si>
  <si>
    <t>COMPACTACIÓN POR MEDIOS MECÁNICOS DEL TERRENO NATURAL AL 95% DE SU P.V.S.M. MEDIANTE LA PRUEBA AASHTO ESTÁNDAR EN CAPAS DE 20CM DE ESPESOR, INCLUYE: INCORPORACIÓN DE HUMEDAD ÓPTIMA DEL MATERIAL, NIVELACIÓN Y AFINE DE LA SUPERFICIE. RETIRO DE MATERIAL SATURADO POR FUGAS Y/O LLUVIAS Y REPOSICIÓN DEL MATERIAL, PRUEBAS DE LABORATORIO DE CONTROL DE CALIDAD Y COMPACTACIÓN LAS NECESARIAS, LOS TRABAJOS DEBERÁN CUMPLIR CON LA NORMA N-CTR-CAR-1-01-009 DE LA SECRETARÍA DE COMUNICACIONES Y TRANSPORTES, DEBERÁN CUMPLIR CON LAS ESPECIFICACIONES DEL MUNICIPIO Y TODO LO NECESARIO PARA SU CORRECTA EJECUCIÓN.  (P.U.C.T.T.- POR UNIDAD DE CONCEPTO DE TRABAJO TERMINADO)</t>
  </si>
  <si>
    <t>SUMINISTRO Y COLOCACION DE BASE HIDRAULICA 1 1/2" A FINOS,  COMPACTADA AL 100% DE SU P.V.S.M. MEDIANTE LA PRUEBA AASHTO MODIFICADA , POR MEDIOS MECANICOS, INCLUYE: MATERIAL, MANO DE OBRA, CONTROL TOPOGRAFICO, TRAZO DE EJE DE PROYECTO, NIVELACION, ACARREOS DEL MATERIAL, INCORPORACION DE HUMEDAD OPTIMA DEL MATERIAL, TENDIDO, COMPACTADO, AFINADO, SOBRESPESORES, Y PRUEBAS  DE LABORATORIO LAS NECESARIAS. LOS TRABAJOS DEBERÁN CUMPLIR CON LAS  ESPECIFICACIONES DEL MUNICIPIO Y TODO LO NECESARIO PARA SU CORRECTA EJECUCIÓN.  (P.U.C.T.T.- POR UNIDAD DE CONCEPTO DE TRABAJO TERMINADO)</t>
  </si>
  <si>
    <t>RIEGO DE IMPREGNACIÓN A BASE DE EMULSIÓN ASFÁLTICA ECR-65 A RAZÓN DE 1.50 LT/M2, SUMINISTRO DE MATERIALES, ACARREOS, MAQUINARÍA, MANO DE OBRA, EQUIPO Y HERRAMIENTA.  (P.U.C.T.T. POR UNIDAD DE CONCEPTO DE TRABAJO TERMINADO.)</t>
  </si>
  <si>
    <t>GUARNICION DE CONCRETO SIMPLE F'C=150KG/CM2-T.M.A.3/4" HECHO EN OBRA R.N., SECCION TRAPEZOIDAL 15-20X40CM, INCLUYE: EXCAVACIONES, SOBRE EXCAVACIONES, RETIRO DE MATERIAL FUERA DE LA OBRA, COMPACTACION DEL AREA DE DESPLANTE, TRAZO, NIVELACION Y PREPARACION DEL AREA DE DESPLANTE, CIMBRA METALICA, COLADO, VIBRADO POR INMERSION, DESCIMBRADO Y JUNTAS DE DILATACION @ 4 M CON CELOTEX ASFALTADO ACABADO APARENTE, ARISTA EXTERIOR REDONDEADA, PRUEBAS DE LABORATORIO LAS NECESARIAS, LIMPIEZA FINAL Y TODO LO NECESARIO PARA SU CORRECTA EJECUCIÓN.  (P.U.C.T.T.- POR UNIDAD DE CONCEPTO DE TRABAJO TERMINADO)</t>
  </si>
  <si>
    <t>CONSTRUCCION DE BANQUETAS Y RAMPAS (PEATONALES Y COCHERAS) DE CONCRETO SIMPLE HECHO EN OBRA F'C=150KG/CM2  T.M.A. 3/4" DE 8 CM DE ESPESOR, INCLUYE: CORTES A CADA 2.0 M, TRAZO, EXCAVACIONES, SOBREEXCAVACIONES, NIVELADO, CIMBRADO COLADO, REGLEADO, CURADO, DESCIMBRADO (ACABADO ESCOBILLADO) Y  RELLENO DE 10CM DE ESPESOR CON TEPETATE DE PRIMERA CALIDAD, COMPACTADO AL 95% DE SU P.V.S.M., RETIRO DE MATERIAL SATURADO POR FUGAS Y/O LLUVIAS Y REPOSICION DEL MATERIAL, TERRENO NATURAL COMPACTADO AL 90 % DE SU P.V.S.M., CON ELEMENTOS MECANICOS VIBRATORIOS, REPELLADO DEL PARAMENTO EXISTENTE EN EL TALON DE LA BANQUETA Y EL PARAMENTO, PRUEBAS DE LABORATORIO LAS NECESARIAS Y LIMPIEZA FINAL, LOS TRABAJOS DEBERÁN CUMPLIR CON LAS  ESPECIFICACIONES DEL MUNICIPIO Y TODO LO NECESARIO PARA SU CORRECTA EJECUCIÓN.  (P.U.C.T.T.- POR UNIDAD DE CONCEPTO DE TRABAJO TERMINADO)</t>
  </si>
  <si>
    <t>SUMINISTRO Y COLOCACION DE SEÑAL RESTRICTIVA SR-6 (ALTO) DE 71CMX71CM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Y TODO LO NECESARIO PARA SU CORRECTA EJECUCION P.U.C.T.T. NORMA N-CTR-CAR-1-07-005/00. NOTA: ENCASO DE ROBO O DAÑO  DEL SEÑALAMIENTO, ESTE SERA SUSTITUIDO POR LA CONTRATISTA SIN CARGO ADICIONAL ALGUNO A LA DEPENDENCIA HASTA FINALIZAR LOS TRABAJOS Y TODO LO NECESARIO PARA SU CORRECTA EJECUCIÓN.  (P.U.C.T.T.- POR UNIDAD DE CONCEPTO DE TRABAJO TERMINADO)</t>
  </si>
  <si>
    <t>SUMINISTRO Y COLOCACION DE SEÑAL RESTRICTIVA SR-9 (INDICADOR DE VELOCIDAD) DE 71CMX71CM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Y TODO LO NECESARIO PARA SU CORRECTA EJECUCION P.U.C.T.T. NORMA N-CTR-CAR-1-07-005/00. NOTA: EN CASO DE ROBO O DAÑO  DEL SEÑALAMIENTO, ESTE SERA SUSTITUIDO POR LA CONTRATISTA SIN CARGO ADICIONAL ALGUNO A LA DEPENDENCIA HASTA FINALIZAR LOS TRABAJOS Y TODO LO NECESARIO PARA SU CORRECTA EJECUCIÓN.  (P.U.C.T.T.- POR UNIDAD DE CONCEPTO DE TRABAJO TERMINADO)</t>
  </si>
  <si>
    <t>SUMINISTRO Y COLOCACION DE PINTURA COLOR AMARILLA EN GUARNICION CON UNA SECCION DE 15X20X40 CM, INCLUYE: LIMPIEZA DE LA ZONA DE TRABAJO, ACARREOS, FLETES, MANO DE OBRA, PINTURA PARA TRAFICO, MICROESFERA DE VIDRIO REFLEJANTE, DESPERDICIO Y HERRAMIENTA. P.U.C.T.T. NORMA N-CTR-CAR-1-07-001/00 Y TODO LO NECESARIO PARA SU CORRECTA EJECUCIÓN.  (P.U.C.T.T.- POR UNIDAD DE CONCEPTO DE TRABAJO TERMINADO)</t>
  </si>
  <si>
    <t>SUMINISTRO. Y COLOCACION DE SEÑAL DE NOMENCLATURA DE VIALIDAD DE 20X61CM FABRICADA EN LAMINA GALVANIZADA CAL 16 CON ACABADO REFLEJANTE GRADO INGENIERIA E IMPRESION SERIGRAFICA A DOS TINTAS LISA. INC. HERRAJES, MANO DE OBRA, LIMPIEZA DEL AREA DE TRABAJO Y TODO LO NECESARIO PARA SU CORRECTA EJECUCION. (P.U.C.T.T.) COLOCACION EN MURO</t>
  </si>
  <si>
    <t>SUM. Y COL. DE SEÑAL SIG-11 (SENTIDO DEL TRANSITO) DE 20X61CM FABRICADA EN LAMINA GALVANIZADA CAL 16 CON ACABADO REFLEJANTE GRADO INGENIERIA E IMPRESION SERIGRAFICA A DOS TINTAS LISA. INC. HERRAJES, MANO DE OBRA, LIMPIEZA DEL AREA DE TRABAJO Y TODO LO NECESARIO PARA SU CORRECTA EJECUCION. (P.U.C.T.T.) COLOCACION EN MURO</t>
  </si>
  <si>
    <t>LIMPIEZA GRUESA Y FINA DURANTE Y AL FINAL DE LOS TRABAJOS, INCLUYE: MATERIALES, MANO DE OBRA, EQUIPO DE LIMPIEZA Y TODO LO NECESARIO PARA SUCORRECTA EJECUCIÓN. (P.U.C.T.T.- POR UNIDAD DE CONCEPTO DE TRABAJO TERMINADO).</t>
  </si>
  <si>
    <t>INTRODUCCION DE RED DE AGUA POTABLE Y RED DE DRENAJE SANITARIO EN CALLE LOS CASTILLO, TRAMO DE CALLE ROSAL A CALLE MOLINO ROJO.</t>
  </si>
  <si>
    <t>ZONA 7, SAN LUIS POTOSI</t>
  </si>
  <si>
    <t>RED DE AGUA POTABLE</t>
  </si>
  <si>
    <t>CL-EXC-MEC-03</t>
  </si>
  <si>
    <t>EXCAVACIÓN EN CEPAS POR MEDIOS MECANICOS EN TERRENO TIPO B, HASTA UNA PROFUNDIDAD DE 0.0 A 2.0 MTS., INCLUYE: MANO DE OBRA, EQUIPO, HERRAMIENTA, AFINE Y TODO LO NECESARIO PARA SU CORRECTA EJECUCIÓN.  (P.U.C.T.T.- POR UNIDAD DE CONCEPTO DE TRABAJO TERMINADO).</t>
  </si>
  <si>
    <t>CL-EXC-MEC-07</t>
  </si>
  <si>
    <t>EXCAVACIÓN EN CEPAS A MANO EN TERRENO TIPO C, CON MATERIAL HASTA UNA PROFUNDIDAD DE 0.00 A 2.50 MTS., INCLUYE: AFINE DE FONDO DE ACUERDO A NIVELES TOPOGRAFICOS ,MANO DE OBRA, EQUIPO, HERRAMIENTA Y TODO LO NECESARIO PARA SU CORRECTA EJECUCIÓN.  (P.U.C.T.T.- POR UNIDAD DE CONCEPTO DE TRABAJO TERMINADO).</t>
  </si>
  <si>
    <t>CL-EXC003</t>
  </si>
  <si>
    <t>RELLENO Y COMPACTACION CON MATERIAL PRODUCTO  DE BANCO MATERIAL TEPETATE EN CAPAS A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</si>
  <si>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CL-PRE004</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</si>
  <si>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(P.U.C.T.T.- POR UNIDAD DE CONCEPTO DE TRABAJO TERMINADO).</t>
  </si>
  <si>
    <t>CL-RAP001</t>
  </si>
  <si>
    <t>SUMINISTRO Y COLOCACION DE TUBERÍA DE P.V.C. HIDRÁULICO RD-26 DE 3”, INCLUYE PRUEBAS HIDROSTATICAS, CONTROL TOPOGRAFICO, TRAZO, NIVELACION Y LIMPIEZA FINAL, MANO DE OBRA CALIFICADA, SONDEOS DE TUBERIA EXISTENTE Y RETIRO DE LA MISMA, ATRAQUES DE CONCRETO DE F'C=100 KG/CM2, ACARREOS Y MANIOBRAS DE LOS MATERIALES, PLANTILLA APISONADA CAMA DE ARENA DE 10 CM Y ACOSTILLAMIENTO HASTA LOMO DE TUBO CON ARENA Y TODO LO NECESARIO PARA SU CORRECTA EJECUCIÓN. (P.U.C.T.T.- POR UNIDAD DE CONCEPTO DE TRABAJO TERMINADO). LOS TRABAJOS DEBERAN CUMPLIR CON LAS ESPECIFICACIONES 1010.02.04, 1020.02.04,1040.02 Y 04 1042.02 Y 04;1100.01,1100.02,1101.01.02,1131.01,02,03,04,05 Y 06,2040.01 AL 11;2040.01 AL 11 8000.02 AL 14;8001.02 AL 14 8002.02 AL 14;8003.02 AL 14;8000.03 AL 14; 8004.01 AL 14 8005.01 AL 85;8006.01 AL 40 DE LA COMISION NACIONAL DEL AGUA.</t>
  </si>
  <si>
    <t>CL-RAP109</t>
  </si>
  <si>
    <t>CONSTRUCCIÓN DE CAJA DE VÁLVULAS DE TIPO 1 (SEGUN PLANO) 1.28X1.18X1.27 M (MEDIDAS INTERIORES) CON MURO DE TABIQUE ROJO RECOCIDO DE 21CM ASENTADO CON MORTERO CEMENTO ARENA 1:5, ACABADO INTERIOR PULIDO CON EL MISMO MORTERO CON UN ESPESOR DE 2.00CMS, PLANTILLA DE CONCRETO F´C=150 KG./CM2 DE 10CM, CASTILLOS DE SECCION 21X21 Y CADENA DE 15X21 DE SECCION, ARMADOS CON 4 VARILLAS DEL NO.3 Y ESTRIBOS DEL NO.2  A CADA 20CM, CONCRETO F´C= 250 KG./CM2. LOSA ARMADA DE 15CM. CON VARILLAS DE 3/8" A CADA 10CM.  EN AMBOS SENTIDOS CONCRETO F'C=250 KG./CM2, CONTRAMARCO CANAL DE 4", MARCO Y TAPA DE FIERRO FUNDIDO, INC. CONTROL TOPOGRÁFICO, TRAZO, NIVELACIÓN Y LIMPIEZA FINAL, MANO DE OBRA CALIFICADA, ACARREOS Y MANIOBRAS DE LOS MATERIALES, EXCAVACIONES EN CUALQUIER TIPO DE MATERIAL Y A CUALQUIER PROFUNDIDAD, SOBRE EXCAVACIONES, RELLENOS CON MATERIAL APTO PARA LA COMPACTACIÓN AL 90% DE SU P.V.S.M. DE LA PRUEBA PROCTOR DEL MATERIAL DE BANCO (TEPETATE), CIMBRADO Y DESCIMBRADO, CARGA Y ACARREO DEL MATERIAL SOBRANTE PRODUCTO DE LA EXCAVACIÓN A BANCOS ELEGIDOS POR EL CONTRATISTA Y AUTORIZADOS POR EL H. AYUNTAMIENTO DE SAN LUIS POTOSI,. LOS TRABAJOS DEBERÁN CUMPLIR CON LAS ESPECIFICACIONES DEL MUNICIPIO.Y TODO LO NECESARIO PARA SU CORRECTA EJECUCIÓN.  (P.U.C.T.T.- POR UNIDAD DE CONCEPTO DE TRABAJO TERMINADO)</t>
  </si>
  <si>
    <t>CL-RAP010</t>
  </si>
  <si>
    <t>TOMA DOMICILIARIA DE 3.00 M HASTA 6.00 M CON TUBERÍA DE POLIETILENO DE ALTA DENSIDAD CON ALMA DE ALUMINIO DE 5/8", INCLUYE: CONEXION Y SONDEOS A CUADRO EXISTENTE, PRUEBAS HIDROSTÁTICAS, CONTROL TOPOGRÁFICO, TRAZO, NIVELACIÓN Y LIMPIEZA FINAL, MANO DE OBRA CALIFICADA, ACARREOS Y MANIOBRAS DE LOS MATERIALES, ABRAZADERA DE TUBO DE P.V.C. HIDRÁULICO CON SALIDA DE 1/2", VÁLVULA DE INSERCIÓN, ADAPTADOR DE COMPRESIÓN A TUBERÍA DE COBRE TIPO “M” 5/8"X1/2", CODO C/C 13MMX90° Y DISPARO DE 40CM CON TUBO DE COBRE TIPO M DE 13MM, REMATE CON TAPON HEMBRA C/C DE 13 MM,EXCAVACIONES EN CUALQUIER TIPO DE MATERIAL Y A CUALQUIER PROFUNDIDAD, CAMA DE ARENA DE 10CMS,  RELLENOS CON MATERIAL APTO PARA LA COMPACTACIÓN AL 90% DE SU P.V.S.M. DE LA PRUEBA PROCTOR DEL MATERIAL PRODUCTO DE BANCO (TEPETATE), CARGA Y ACARREO DEL MATERIAL SOBRANTE PRODUCTO DE LA EXCAVACIÓN A BANCOS ELEGIDOS POR EL CONTRATISTA Y AUTORIZADOS POR EL H. AYUNTAMIENTO DE SAN LUIS POTOSI, LOS TRABAJOS DEBERÁN CUMPLIR CON LAS ESPECIFICACIONES DEL MUNICIPIO Y TODO LO NECESARIO PARA SU CORRECTA EJECUCIÓN.  (P.U.C.T.T.- POR UNIDAD DE CONCEPTO DE TRABAJO TERMINADO)</t>
  </si>
  <si>
    <t>CL-RAP036</t>
  </si>
  <si>
    <t>FABRICACION E INSTALACION DE CUADRO PARA MEDIDOR CON TUBERIA DE POLIPROPILENO DE 1/2" DE DIAMETRO INTERIOR ( AGUA POTABLE ). INCLUYE: VALVULA ESFERA BRONCE ROSCABLE DE 1/2", CONECTOR EXTERIOR, CODOS, TUBERIA, CONEXION A LA RED, PRUEBAS HIDROSTATICAS, CONTROL TOPOGRAFICO, MANO DE OBRA CALIFICADA, ACARREOS Y MANIOBRAS DE LOS MATERIALES, EXCAVACIONES EN MATERIAL TIPO B, CARGA Y ACARREO DE MATERIAL SOBRANTE PRODUCTO DE LA EXCAVACION A BANCOS ELEGIDOS POR EL CONTRATISTA Y AUTORIZADOS POR EL H. AYUNTAMIENTO DE SAN LUIS POTOSI, LOS TRABAJOS DEBERAN CUMPLIR CON LAS ESPECIFICACIONES DE MUNICIPIO Y/O ORGANISMO OPERADOR Y TODO LO NECESARIO PARA SU CORRECTA EJECUCIÓN.  (P.U.C.T.T.- POR UNIDAD DE CONCEPTO DE TRABAJO TERMINADO)</t>
  </si>
  <si>
    <t>SISTEMA DE ALCANTARILLADO</t>
  </si>
  <si>
    <t>RELLENO Y COMPACTACION CON MATERIAL PRODUCTO  DE BANCO MATERIAL TEPETATE EN CAPASA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</si>
  <si>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CL-SA003</t>
  </si>
  <si>
    <t>SUMINISTRO Y COLOCACIÓN TUBERÍA SANITARIA DE POLIETILENO DE ALTA DENSIDAD DE 15" (38.10 CM), INCLUYE SONDEO DE REDES EXISTENTES,TRAZO, NIVELACION, CONTROL TOPOGRAFICO, BOMBEO DE ACHIQUE, LIMPIEZA DE ZANJA, CAMA DE ARENA DE 10 CM, TUBERIA, LIGA O EMPAQUE, CONEXION ENTRE POZO Y TUBO, PRUEBAS DE HERMETICIDAD, ACOSTILLAMIENTO HASTA LOMO DE TUBO CON ARENA, PRUEBAS HIDROSTATICAS Y LIMPIEZA FINAL, MANO DE OBRA CALIFICADA,CORTES AJUSTES DEL TUBO, ANILLOS DE HULE, CONEXION A POZO DE VISITA, RETIRO DE TUBERIA EXISTENTE, DEMOLICIONES DE ESTRUCTURAS POR CANCELAR, LIMPIEZA DE ZANJA LIBRE DE AGUAS NEGRAS, Y TODO LO NECESARIO PARA SU CORRECTA EJECUCIÓN.  (P.U.C.T.T.- POR UNIDAD DE CONCEPTO DE TRABAJO TERMINADO). LOS TRABAJOS DEBERAN CUMPLIR CON LA NORMA 1010.02.04, 1020.02.04,1040.02 Y 04, 1042.02 Y 04, 1100.01, 1100.02,1101.01 Y 02 8031.01 AL 07 8032.01 AL 10,8033.01 AL 07,3010.01 AL 07 3020.02 AL 08, 1131.01,02,03,04,05 Y 06 DE LA COMISION NACIONAL DEL AGUA.</t>
  </si>
  <si>
    <t>CL-SA044</t>
  </si>
  <si>
    <t>DESCARGA DOMICILIARIA CON TUBERIA DE POLIETILENO  DE ALTA DENSIDAD DE 6" DE  6.00 M HASTA  9.00 M DE LONGITUD. INCLUYE: PRUEBAS DE HERMETICIDAD, CONTROL TOPOGRAFICO, MANO DE OBRA CALIFICADA, CONEXION A REDDE PROYECTO, RETIRO DE TUBERIA EXISTENTE, BOMBEO DE ACHIQUE, CORTES, AJUSTES DEL TUBO, ANILLOS DE HULE, ACARREOS Y MANIOBRAS DE LOS MATERIALES, TEE DE SERVICIO O BOTA DE INSERCCION, PERFILADO, JUNTEO CON MORTERO CEMENTO ARENA 1:3 EN REGISTROS, CONSTRUCCION DE REGISTRO CIEGO A PAÑO DE PARAMENTO DE 0.40*0.60*VARIABLE MEDIDAS INTERIORES MUROS DE 15 CM CON TABIQUE RECOCIDO ASENTADO CON MORTERO CEMENTO ARENA 1:5 Y APLANADO INTERIOR PULIDO CON MORTERO CEMENTO ARENA 1:5, FORJADO DE MEDIA CAÑA CON PENDIENTE HACIA EL EJE DE SIMETRIA DEL REGISTRO, PLANTILLA DE CONCRETO F'C=100KG/CM2 DE 10.0 CM, TAPA DE CONCRETO F'C=150 KG/CM2 DE 7.0 CM DE ESPESOR ARMADA CON MALLA ELECTROSOLDADA 6X6 10/10, EXCAVACIONES EN CUALQUIER TIPO DE MATERIAL Y A CIALQUIER PROFUNDIDAD, CAMA DE ARENA DE 10 CM Y ACOSTILLAMIENTO HASTA LOMO DE TUBO CON ARENA, RELLENOS CON MATERIAL APTOS PARA LA COMPACTACION AL 90% DE SU P.V.S.M. DE LA PRUEBA PROCTOR DEL MATERIAL DE BANCO (TEPETATE), CARGA Y ACARREO DE MATERIALES SOBRANTES PRODUCTO DE LA EXCAVACION A BANCOS AUTORIZADOS PROPUESTOS POR EL CONTRATISTA. LOS TRABAJOS DEBERAN CUMPLIR CON LO NECESARIO PARA SU CORRECTA EJECUCION. ( P.U.C.T.T. POR UNIDAD DE CONCEPTO DE TRABAJO TERMINADO.)</t>
  </si>
  <si>
    <t>CL-SA045</t>
  </si>
  <si>
    <t>CONSTRUCCIÓN DE POZO DE VISITA, DE ALTURA PROMEDIO. (PLANTILLA A RASANTE) A BASE DE MURO DE TABIQUE RECOCIDO 6X12X25CM DE 25CM DE ESPESOR A TIZÓN, JUNTEADO Y APLANADO PULIDO INTERIOR CON MORTERO CEMENTO-ARENA 1:5, PLANTILLA DE CONCRETO F'C=150KG/CM2 TMA 3/4", 5 ESCALONES A BASE DE VARILLA DE 3/4" CON RECUBRIMIENTO ANTICORROSIVO @ 30 CM, ACABADO LISTO PARA RECIBIR BROCAL, INC. AFINE DE EXCAVACION, CONTROL TOPOGRÁFICO, BOMBEO DE ACHIQUES, DESPERDICIOS, LIMPIEZAS, ACARREOS Y MANIOBRAS DE LOS MATERIALES, DESPERDICIOS, LIMPIEZAS, ACARREOS Y MANIOBRAS, DESPERDICIOS, LIMPIEZAS, ACARREOS Y MANIOBRAS DE LOS MATERIALES, BROCAL Y TAPA DE CONCRETO ASENTADO CON CONCRETO DE F'C= 100 KG/CM2, EXCAVACIONES EN CUALQUIER TIPO DE MATERIAL Y A CUALQUIER PROFUNDIDAD, SOBRE EXCAVACIONES, RELLENOS CON MATERIAL APTO PARA LA COMPACTACION AL 90% DE SU P.V.S.M. DE LA PRUEBA PROCTOR  DEL MATERIAL DE BANCO (TEPETATE), CONCRETO DE F'C= 150 KG/CM2 EN  FORMACION DE MEDIAS CAÑAS, CONEXIONES NECESARIAS DE INSTALACIONES EXISTENTES, MATERIALES PARA TAPONAMIENTOS, CARGA Y ACARREO DEL MATERIALES SOBRANTES PRODUCTO DE LA EXCAVACIÓN A BANCOS AUTORIZADOS  POR EL SUPERVISOR, LOS TRABAJOS DEBERÁN CUMPLIR CON LAS NORMASDE LA COMISIÓN NACIONAL DEL AGUA Y TODO LO NECESARIO PARA SU CORRECTA EJECUCIÓN. (P.U.C.T.T.- POR UNIDAD DE CONCEPTO DE TRABAJO TERMINADO).
CONSTRUCCIÓN DE POZO DE VISITA DE 0.00  A  1.50 MTS DE ALTURA PROMEDIO.</t>
  </si>
  <si>
    <t xml:space="preserve">TRABAJOS VARIOS </t>
  </si>
  <si>
    <t>CL-TV017</t>
  </si>
  <si>
    <t>SONDEO PARA LOCALIZACION DE INFRAESTRUCTURA EN ZONA DE VIALIDAD Y BANQUETA, INCLUYE: MANO DE OBRA, HERRAMIENTA Y EQUIPO, MATERIALES, PROTECCION DE OBRA, DEMOLICIONES, EXCVACIONES MANUALES, RELLENOS, LIMPIEZAS Y TODO LO NECESARIO PARA SU CORRECTA EJECUCIÓN. (P.U.C.T.T.- POR UNIDAD DE CONCEPTO DE TRABAJO TERMINADO).</t>
  </si>
  <si>
    <t>16% IVA</t>
  </si>
  <si>
    <t>RESUMEN</t>
  </si>
  <si>
    <t>SUBTOTAL:</t>
  </si>
  <si>
    <t>I.V.A. (16%):</t>
  </si>
  <si>
    <t>T  O  T  A  L:</t>
  </si>
  <si>
    <t>Importe Total con Letra:</t>
  </si>
  <si>
    <t>LICITACION: LO-EST-245800030-24-2022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</si>
</sst>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43" formatCode="_-* #,##0.00_-;\-* #,##0.00_-;_-* &quot;-&quot;??_-;_-@_-"/>
    <numFmt numFmtId="164" formatCode="_(&quot;$&quot;\ * #,##0.00_);_(&quot;$&quot;\ * \(#,##0.00\);_(&quot;$&quot;\ * &quot;-&quot;??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b/>
      <sz val="9"/>
      <name val="Arial"/>
      <family val="2"/>
    </font>
    <font>
      <sz val="10"/>
      <name val="MS Sans Serif"/>
      <family val="2"/>
    </font>
    <font>
      <sz val="10"/>
      <name val="Arial"/>
      <family val="2"/>
    </font>
    <font>
      <b/>
      <sz val="9"/>
      <color theme="1"/>
      <name val="Calibri"/>
      <family val="2"/>
      <scheme val="minor"/>
    </font>
    <font>
      <b/>
      <sz val="14"/>
      <color theme="1"/>
      <name val="Calibri"/>
      <family val="2"/>
      <scheme val="minor"/>
    </font>
    <font>
      <sz val="14"/>
      <name val="Calibri"/>
      <family val="2"/>
      <scheme val="minor"/>
    </font>
    <font>
      <sz val="8"/>
      <color theme="1"/>
      <name val="Calibri"/>
      <family val="2"/>
      <scheme val="minor"/>
    </font>
    <font>
      <b/>
      <sz val="9"/>
      <name val="Calibri"/>
      <family val="2"/>
      <scheme val="minor"/>
    </font>
    <font>
      <b/>
      <sz val="16"/>
      <color theme="1"/>
      <name val="Calibri"/>
      <family val="2"/>
      <scheme val="minor"/>
    </font>
    <font>
      <b/>
      <sz val="9"/>
      <color theme="1"/>
      <name val="Arial"/>
      <family val="2"/>
    </font>
    <font>
      <sz val="9"/>
      <color theme="1"/>
      <name val="Arial"/>
      <family val="2"/>
    </font>
    <font>
      <b/>
      <sz val="10"/>
      <name val="Arial"/>
      <family val="2"/>
    </font>
    <font>
      <b/>
      <sz val="12"/>
      <name val="Arial"/>
      <family val="2"/>
    </font>
    <font>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1">
    <xf numFmtId="0" fontId="0" fillId="0" borderId="0"/>
    <xf numFmtId="43" fontId="8" fillId="0" borderId="0" applyFont="0" applyFill="0" applyBorder="0" applyAlignment="0" applyProtection="0"/>
    <xf numFmtId="44" fontId="7" fillId="0" borderId="0" applyFont="0" applyFill="0" applyBorder="0" applyAlignment="0" applyProtection="0"/>
    <xf numFmtId="164"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7" fillId="0" borderId="0"/>
    <xf numFmtId="9" fontId="7" fillId="0" borderId="0" applyFont="0" applyFill="0" applyBorder="0" applyAlignment="0" applyProtection="0"/>
    <xf numFmtId="0" fontId="4" fillId="0" borderId="0"/>
    <xf numFmtId="44" fontId="4" fillId="0" borderId="0" applyFont="0" applyFill="0" applyBorder="0" applyAlignment="0" applyProtection="0"/>
    <xf numFmtId="0" fontId="11" fillId="0" borderId="0"/>
    <xf numFmtId="43" fontId="3" fillId="0" borderId="0" applyFont="0" applyFill="0" applyBorder="0" applyAlignment="0" applyProtection="0"/>
    <xf numFmtId="0" fontId="3" fillId="0" borderId="0"/>
    <xf numFmtId="164" fontId="7"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9" fontId="7"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9" fillId="0" borderId="0" xfId="0" applyFont="1"/>
    <xf numFmtId="0" fontId="9" fillId="0" borderId="0" xfId="0" applyFont="1" applyAlignment="1">
      <alignment horizontal="center"/>
    </xf>
    <xf numFmtId="43" fontId="9" fillId="0" borderId="0" xfId="49" applyFont="1"/>
    <xf numFmtId="44" fontId="9" fillId="0" borderId="0" xfId="2" applyFont="1"/>
    <xf numFmtId="0" fontId="10" fillId="0" borderId="0" xfId="0" applyFont="1" applyAlignment="1">
      <alignment horizontal="center"/>
    </xf>
    <xf numFmtId="0" fontId="13" fillId="2" borderId="0" xfId="0" applyFont="1" applyFill="1" applyAlignment="1">
      <alignment horizontal="center" vertical="center"/>
    </xf>
    <xf numFmtId="43" fontId="13" fillId="2" borderId="0" xfId="5" applyFont="1" applyFill="1" applyAlignment="1" applyProtection="1">
      <alignment horizontal="center" vertical="center"/>
    </xf>
    <xf numFmtId="44" fontId="13" fillId="2" borderId="0" xfId="2" applyFont="1" applyFill="1" applyAlignment="1" applyProtection="1">
      <alignment horizontal="center" vertical="center"/>
      <protection locked="0"/>
    </xf>
    <xf numFmtId="0" fontId="14" fillId="0" borderId="0" xfId="0" applyFont="1" applyAlignment="1">
      <alignment horizontal="centerContinuous" vertical="center"/>
    </xf>
    <xf numFmtId="43" fontId="14" fillId="0" borderId="0" xfId="5" applyFont="1" applyAlignment="1" applyProtection="1">
      <alignment horizontal="centerContinuous" vertical="center"/>
    </xf>
    <xf numFmtId="44" fontId="14" fillId="0" borderId="0" xfId="2" applyFont="1" applyAlignment="1" applyProtection="1">
      <alignment horizontal="centerContinuous" vertical="center"/>
      <protection locked="0"/>
    </xf>
    <xf numFmtId="0" fontId="15" fillId="0" borderId="0" xfId="0" applyFont="1"/>
    <xf numFmtId="0" fontId="16" fillId="0" borderId="0" xfId="0" applyFont="1" applyAlignment="1">
      <alignment horizontal="right"/>
    </xf>
    <xf numFmtId="0" fontId="16" fillId="0" borderId="0" xfId="0" applyFont="1" applyAlignment="1">
      <alignment horizontal="right" vertical="top"/>
    </xf>
    <xf numFmtId="44" fontId="17" fillId="0" borderId="0" xfId="2" applyFont="1" applyAlignment="1">
      <alignment horizontal="right"/>
    </xf>
    <xf numFmtId="44" fontId="9" fillId="0" borderId="0" xfId="2" applyFont="1" applyProtection="1">
      <protection locked="0"/>
    </xf>
    <xf numFmtId="44" fontId="10" fillId="0" borderId="0" xfId="2" applyFont="1" applyProtection="1">
      <protection locked="0"/>
    </xf>
    <xf numFmtId="0" fontId="9" fillId="0" borderId="0" xfId="0" applyFont="1" applyProtection="1">
      <protection locked="0"/>
    </xf>
    <xf numFmtId="0" fontId="9" fillId="0" borderId="0" xfId="0" applyFont="1" applyAlignment="1" applyProtection="1">
      <alignment horizontal="center"/>
      <protection locked="0"/>
    </xf>
    <xf numFmtId="43" fontId="9" fillId="0" borderId="0" xfId="49" applyFont="1" applyProtection="1">
      <protection locked="0"/>
    </xf>
    <xf numFmtId="44" fontId="10" fillId="0" borderId="0" xfId="2" applyFont="1" applyAlignment="1">
      <alignment horizontal="center"/>
    </xf>
    <xf numFmtId="0" fontId="10" fillId="0" borderId="0" xfId="0" applyFont="1" applyProtection="1">
      <protection locked="0"/>
    </xf>
    <xf numFmtId="0" fontId="9" fillId="0" borderId="0" xfId="0" applyFont="1" applyAlignment="1" applyProtection="1">
      <alignment horizontal="justify"/>
      <protection locked="0"/>
    </xf>
    <xf numFmtId="0" fontId="9" fillId="0" borderId="0" xfId="0" applyFont="1" applyAlignment="1">
      <alignment horizontal="justify" vertical="top"/>
    </xf>
    <xf numFmtId="0" fontId="9" fillId="0" borderId="0" xfId="0" applyFont="1" applyBorder="1" applyAlignment="1" applyProtection="1">
      <alignment horizontal="justify" vertical="top"/>
      <protection locked="0"/>
    </xf>
    <xf numFmtId="0" fontId="9" fillId="0" borderId="1" xfId="0" applyFont="1" applyBorder="1" applyAlignment="1" applyProtection="1">
      <alignment horizontal="justify" vertical="top"/>
      <protection locked="0"/>
    </xf>
    <xf numFmtId="43" fontId="9" fillId="0" borderId="0" xfId="5" applyFont="1"/>
    <xf numFmtId="0" fontId="9" fillId="3" borderId="0" xfId="0" applyFont="1" applyFill="1" applyAlignment="1">
      <alignment vertical="top"/>
    </xf>
    <xf numFmtId="0" fontId="9" fillId="3" borderId="0" xfId="0" applyFont="1" applyFill="1" applyAlignment="1">
      <alignment horizontal="center"/>
    </xf>
    <xf numFmtId="43" fontId="9" fillId="3" borderId="0" xfId="5" applyFont="1" applyFill="1"/>
    <xf numFmtId="44" fontId="9" fillId="3" borderId="0" xfId="2" applyFont="1" applyFill="1"/>
    <xf numFmtId="0" fontId="9" fillId="3" borderId="0" xfId="0" applyFont="1" applyFill="1"/>
    <xf numFmtId="0" fontId="9" fillId="0" borderId="0" xfId="0" applyFont="1" applyAlignment="1">
      <alignment vertical="top"/>
    </xf>
    <xf numFmtId="0" fontId="9" fillId="0" borderId="0" xfId="0" applyFont="1" applyAlignment="1" applyProtection="1">
      <alignment horizontal="justify" vertical="top"/>
      <protection locked="0"/>
    </xf>
    <xf numFmtId="44" fontId="9" fillId="3" borderId="0" xfId="2" applyFont="1" applyFill="1" applyProtection="1">
      <protection locked="0"/>
    </xf>
    <xf numFmtId="0" fontId="9" fillId="0" borderId="0" xfId="0" applyFont="1" applyAlignment="1">
      <alignment horizontal="justify" vertical="top" wrapText="1"/>
    </xf>
    <xf numFmtId="0" fontId="10" fillId="0" borderId="0" xfId="0" applyFont="1"/>
    <xf numFmtId="0" fontId="10" fillId="3" borderId="0" xfId="0" applyFont="1" applyFill="1" applyAlignment="1">
      <alignment vertical="top"/>
    </xf>
    <xf numFmtId="0" fontId="10" fillId="3" borderId="0" xfId="0" applyFont="1" applyFill="1" applyAlignment="1">
      <alignment horizontal="justify" vertical="top"/>
    </xf>
    <xf numFmtId="0" fontId="14" fillId="0" borderId="0" xfId="47" applyFont="1" applyAlignment="1">
      <alignment horizontal="centerContinuous" vertical="center"/>
    </xf>
    <xf numFmtId="44" fontId="14" fillId="0" borderId="0" xfId="15" applyFont="1" applyAlignment="1" applyProtection="1">
      <alignment horizontal="centerContinuous" vertical="center"/>
    </xf>
    <xf numFmtId="0" fontId="7" fillId="0" borderId="0" xfId="24"/>
    <xf numFmtId="0" fontId="16" fillId="0" borderId="0" xfId="47" applyFont="1" applyAlignment="1">
      <alignment horizontal="right"/>
    </xf>
    <xf numFmtId="0" fontId="19" fillId="0" borderId="0" xfId="47" applyFont="1"/>
    <xf numFmtId="44" fontId="20" fillId="0" borderId="0" xfId="50" applyFont="1" applyProtection="1"/>
    <xf numFmtId="0" fontId="16" fillId="0" borderId="0" xfId="47" applyFont="1" applyAlignment="1">
      <alignment horizontal="right" vertical="top"/>
    </xf>
    <xf numFmtId="44" fontId="17" fillId="0" borderId="0" xfId="15" applyFont="1" applyAlignment="1" applyProtection="1">
      <alignment horizontal="right"/>
    </xf>
    <xf numFmtId="0" fontId="19" fillId="2" borderId="0" xfId="47" applyFont="1" applyFill="1" applyAlignment="1">
      <alignment horizontal="center" vertical="center"/>
    </xf>
    <xf numFmtId="44" fontId="19" fillId="2" borderId="0" xfId="50" applyFont="1" applyFill="1" applyAlignment="1" applyProtection="1">
      <alignment horizontal="center" vertical="center"/>
    </xf>
    <xf numFmtId="0" fontId="21" fillId="0" borderId="0" xfId="24" applyFont="1" applyAlignment="1">
      <alignment vertical="center"/>
    </xf>
    <xf numFmtId="0" fontId="22" fillId="0" borderId="0" xfId="24" applyFont="1" applyAlignment="1">
      <alignment vertical="center" wrapText="1"/>
    </xf>
    <xf numFmtId="44" fontId="22" fillId="0" borderId="0" xfId="24" applyNumberFormat="1" applyFont="1" applyAlignment="1">
      <alignment vertical="center"/>
    </xf>
    <xf numFmtId="0" fontId="23" fillId="0" borderId="0" xfId="24" applyFont="1"/>
    <xf numFmtId="0" fontId="22" fillId="0" borderId="0" xfId="24" applyFont="1" applyAlignment="1">
      <alignment horizontal="right"/>
    </xf>
    <xf numFmtId="44" fontId="22" fillId="0" borderId="0" xfId="24" applyNumberFormat="1" applyFont="1"/>
    <xf numFmtId="44" fontId="22" fillId="0" borderId="0" xfId="2" applyFont="1" applyProtection="1"/>
    <xf numFmtId="0" fontId="22" fillId="0" borderId="0" xfId="24" applyFont="1"/>
    <xf numFmtId="0" fontId="10" fillId="0" borderId="0" xfId="0" applyFont="1" applyAlignment="1">
      <alignment horizontal="justify"/>
    </xf>
    <xf numFmtId="0" fontId="13" fillId="3" borderId="0" xfId="0" applyFont="1" applyFill="1" applyAlignment="1">
      <alignment horizontal="center" vertical="center"/>
    </xf>
    <xf numFmtId="43" fontId="13" fillId="3" borderId="0" xfId="5" applyFont="1" applyFill="1" applyAlignment="1" applyProtection="1">
      <alignment horizontal="center" vertical="center"/>
    </xf>
    <xf numFmtId="44" fontId="13" fillId="3" borderId="0" xfId="2" applyFont="1" applyFill="1" applyAlignment="1" applyProtection="1">
      <alignment horizontal="center" vertical="center"/>
      <protection locked="0"/>
    </xf>
    <xf numFmtId="43" fontId="9" fillId="3" borderId="0" xfId="49" applyFont="1" applyFill="1"/>
    <xf numFmtId="0" fontId="10" fillId="3" borderId="0" xfId="0" applyFont="1" applyFill="1" applyAlignment="1">
      <alignment horizontal="center"/>
    </xf>
    <xf numFmtId="0" fontId="10" fillId="3" borderId="0" xfId="0" applyFont="1" applyFill="1"/>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4" fillId="0" borderId="0" xfId="0" applyFont="1" applyAlignment="1">
      <alignment horizontal="center" vertical="center"/>
    </xf>
    <xf numFmtId="0" fontId="9" fillId="0" borderId="3" xfId="0" applyFont="1" applyBorder="1" applyAlignment="1">
      <alignment horizontal="justify" vertical="top"/>
    </xf>
    <xf numFmtId="0" fontId="9" fillId="0" borderId="0" xfId="0" applyFont="1" applyAlignment="1">
      <alignment horizontal="justify" vertical="top"/>
    </xf>
    <xf numFmtId="0" fontId="18" fillId="0" borderId="0" xfId="47" applyFont="1" applyAlignment="1">
      <alignment horizontal="center"/>
    </xf>
    <xf numFmtId="0" fontId="7" fillId="0" borderId="2" xfId="24" applyBorder="1" applyAlignment="1" applyProtection="1">
      <alignment horizontal="center" wrapText="1"/>
      <protection locked="0"/>
    </xf>
    <xf numFmtId="0" fontId="7" fillId="0" borderId="4" xfId="24" applyBorder="1" applyAlignment="1" applyProtection="1">
      <alignment horizontal="center" wrapText="1"/>
      <protection locked="0"/>
    </xf>
    <xf numFmtId="0" fontId="7" fillId="0" borderId="5" xfId="24" applyBorder="1" applyAlignment="1" applyProtection="1">
      <alignment horizontal="center" wrapText="1"/>
      <protection locked="0"/>
    </xf>
    <xf numFmtId="0" fontId="7" fillId="0" borderId="7" xfId="24" applyBorder="1" applyAlignment="1" applyProtection="1">
      <alignment horizontal="center" wrapText="1"/>
      <protection locked="0"/>
    </xf>
  </cellXfs>
  <cellStyles count="51">
    <cellStyle name="Millares" xfId="49" builtinId="3"/>
    <cellStyle name="Millares 2" xfId="1" xr:uid="{00000000-0005-0000-0000-000000000000}"/>
    <cellStyle name="Millares 2 2" xfId="5" xr:uid="{00000000-0005-0000-0000-000001000000}"/>
    <cellStyle name="Millares 3 2 2" xfId="34" xr:uid="{00000000-0005-0000-0000-000002000000}"/>
    <cellStyle name="Millares 5" xfId="13" xr:uid="{00000000-0005-0000-0000-000003000000}"/>
    <cellStyle name="Millares 6" xfId="14" xr:uid="{00000000-0005-0000-0000-000004000000}"/>
    <cellStyle name="Moneda" xfId="2" builtinId="4"/>
    <cellStyle name="Moneda 2" xfId="3" xr:uid="{00000000-0005-0000-0000-000006000000}"/>
    <cellStyle name="Moneda 2 2" xfId="15" xr:uid="{00000000-0005-0000-0000-000007000000}"/>
    <cellStyle name="Moneda 2 3" xfId="36" xr:uid="{00000000-0005-0000-0000-000008000000}"/>
    <cellStyle name="Moneda 3" xfId="16" xr:uid="{00000000-0005-0000-0000-000009000000}"/>
    <cellStyle name="Moneda 3 2" xfId="17" xr:uid="{00000000-0005-0000-0000-00000A000000}"/>
    <cellStyle name="Moneda 3 3" xfId="39" xr:uid="{00000000-0005-0000-0000-00000B000000}"/>
    <cellStyle name="Moneda 4" xfId="18" xr:uid="{00000000-0005-0000-0000-00000C000000}"/>
    <cellStyle name="Moneda 5" xfId="19" xr:uid="{00000000-0005-0000-0000-00000D000000}"/>
    <cellStyle name="Moneda 6" xfId="20" xr:uid="{00000000-0005-0000-0000-00000E000000}"/>
    <cellStyle name="Moneda 6 2" xfId="40" xr:uid="{00000000-0005-0000-0000-00000F000000}"/>
    <cellStyle name="Moneda 7" xfId="21" xr:uid="{00000000-0005-0000-0000-000010000000}"/>
    <cellStyle name="Moneda 8" xfId="32" xr:uid="{00000000-0005-0000-0000-000011000000}"/>
    <cellStyle name="Moneda 8 2" xfId="46" xr:uid="{00000000-0005-0000-0000-000012000000}"/>
    <cellStyle name="Moneda 8 3" xfId="50" xr:uid="{F23466DA-5551-407C-89A9-5E7C2A14D228}"/>
    <cellStyle name="Normal" xfId="0" builtinId="0"/>
    <cellStyle name="Normal 10" xfId="22" xr:uid="{00000000-0005-0000-0000-000014000000}"/>
    <cellStyle name="Normal 10 2" xfId="23" xr:uid="{00000000-0005-0000-0000-000015000000}"/>
    <cellStyle name="Normal 10 2 2" xfId="42" xr:uid="{00000000-0005-0000-0000-000016000000}"/>
    <cellStyle name="Normal 10 3" xfId="41" xr:uid="{00000000-0005-0000-0000-000017000000}"/>
    <cellStyle name="Normal 11" xfId="24" xr:uid="{00000000-0005-0000-0000-000018000000}"/>
    <cellStyle name="Normal 12" xfId="25" xr:uid="{00000000-0005-0000-0000-000019000000}"/>
    <cellStyle name="Normal 13" xfId="31" xr:uid="{00000000-0005-0000-0000-00001A000000}"/>
    <cellStyle name="Normal 13 2" xfId="45" xr:uid="{00000000-0005-0000-0000-00001B000000}"/>
    <cellStyle name="Normal 13 3" xfId="47" xr:uid="{00000000-0005-0000-0000-00001C000000}"/>
    <cellStyle name="Normal 2" xfId="4" xr:uid="{00000000-0005-0000-0000-00001D000000}"/>
    <cellStyle name="Normal 2 2" xfId="6" xr:uid="{00000000-0005-0000-0000-00001E000000}"/>
    <cellStyle name="Normal 2 2 2" xfId="7" xr:uid="{00000000-0005-0000-0000-00001F000000}"/>
    <cellStyle name="Normal 2 2 2 2" xfId="35" xr:uid="{00000000-0005-0000-0000-000020000000}"/>
    <cellStyle name="Normal 2 2 3" xfId="37" xr:uid="{00000000-0005-0000-0000-000021000000}"/>
    <cellStyle name="Normal 2 3" xfId="33" xr:uid="{00000000-0005-0000-0000-000022000000}"/>
    <cellStyle name="Normal 3" xfId="8" xr:uid="{00000000-0005-0000-0000-000023000000}"/>
    <cellStyle name="Normal 3 2" xfId="26" xr:uid="{00000000-0005-0000-0000-000024000000}"/>
    <cellStyle name="Normal 3 2 2" xfId="43" xr:uid="{00000000-0005-0000-0000-000025000000}"/>
    <cellStyle name="Normal 3 3" xfId="27" xr:uid="{00000000-0005-0000-0000-000026000000}"/>
    <cellStyle name="Normal 3 3 2" xfId="44" xr:uid="{00000000-0005-0000-0000-000027000000}"/>
    <cellStyle name="Normal 3 4" xfId="38" xr:uid="{00000000-0005-0000-0000-000028000000}"/>
    <cellStyle name="Normal 4" xfId="9" xr:uid="{00000000-0005-0000-0000-000029000000}"/>
    <cellStyle name="Normal 5" xfId="10" xr:uid="{00000000-0005-0000-0000-00002A000000}"/>
    <cellStyle name="Normal 6" xfId="11" xr:uid="{00000000-0005-0000-0000-00002B000000}"/>
    <cellStyle name="Normal 7" xfId="28" xr:uid="{00000000-0005-0000-0000-00002C000000}"/>
    <cellStyle name="Normal 8" xfId="29" xr:uid="{00000000-0005-0000-0000-00002D000000}"/>
    <cellStyle name="Normal 9" xfId="12" xr:uid="{00000000-0005-0000-0000-00002E000000}"/>
    <cellStyle name="Porcentaje 2" xfId="48" xr:uid="{31D2E61E-A4E0-4715-9143-1597D603A15E}"/>
    <cellStyle name="Porcentual 2" xfId="30" xr:uid="{00000000-0005-0000-0000-00002F000000}"/>
  </cellStyles>
  <dxfs count="0"/>
  <tableStyles count="1" defaultTableStyle="TableStyleMedium2" defaultPivotStyle="PivotStyleLight16">
    <tableStyle name="Invisible" pivot="0" table="0" count="0" xr9:uid="{30119AE3-6B0F-4D21-B707-87352179567A}"/>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1017209</xdr:colOff>
      <xdr:row>0</xdr:row>
      <xdr:rowOff>603250</xdr:rowOff>
    </xdr:to>
    <xdr:pic>
      <xdr:nvPicPr>
        <xdr:cNvPr id="4" name="Imagen 3">
          <a:extLst>
            <a:ext uri="{FF2B5EF4-FFF2-40B4-BE49-F238E27FC236}">
              <a16:creationId xmlns:a16="http://schemas.microsoft.com/office/drawing/2014/main" id="{87654F5A-DA61-4397-88A2-E5B53AB99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5042" cy="603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21167</xdr:rowOff>
    </xdr:from>
    <xdr:to>
      <xdr:col>1</xdr:col>
      <xdr:colOff>1017209</xdr:colOff>
      <xdr:row>0</xdr:row>
      <xdr:rowOff>624417</xdr:rowOff>
    </xdr:to>
    <xdr:pic>
      <xdr:nvPicPr>
        <xdr:cNvPr id="2" name="Imagen 1">
          <a:extLst>
            <a:ext uri="{FF2B5EF4-FFF2-40B4-BE49-F238E27FC236}">
              <a16:creationId xmlns:a16="http://schemas.microsoft.com/office/drawing/2014/main" id="{51CD334F-4D28-473E-8A85-DA5E38D1B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7"/>
          <a:ext cx="1885042" cy="603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928815</xdr:colOff>
      <xdr:row>0</xdr:row>
      <xdr:rowOff>677379</xdr:rowOff>
    </xdr:to>
    <xdr:pic>
      <xdr:nvPicPr>
        <xdr:cNvPr id="2" name="Imagen 1">
          <a:extLst>
            <a:ext uri="{FF2B5EF4-FFF2-40B4-BE49-F238E27FC236}">
              <a16:creationId xmlns:a16="http://schemas.microsoft.com/office/drawing/2014/main" id="{4FA910C6-CC79-45DE-98A6-EC68DEC8C2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1315" cy="677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2"/>
  <sheetViews>
    <sheetView showGridLines="0" view="pageBreakPreview" zoomScale="90" zoomScaleNormal="90" zoomScaleSheetLayoutView="90" zoomScalePageLayoutView="80" workbookViewId="0">
      <selection activeCell="B12" sqref="B12"/>
    </sheetView>
  </sheetViews>
  <sheetFormatPr baseColWidth="10" defaultColWidth="11.42578125" defaultRowHeight="12" x14ac:dyDescent="0.2"/>
  <cols>
    <col min="1" max="1" width="13" style="1" customWidth="1"/>
    <col min="2" max="2" width="72.85546875" style="1" customWidth="1"/>
    <col min="3" max="3" width="10.5703125" style="2" bestFit="1" customWidth="1"/>
    <col min="4" max="4" width="10.140625" style="3" bestFit="1" customWidth="1"/>
    <col min="5" max="5" width="11.85546875" style="4" customWidth="1"/>
    <col min="6" max="6" width="17.85546875" style="4" customWidth="1"/>
    <col min="7" max="7" width="16.7109375" style="1" customWidth="1"/>
    <col min="8" max="8" width="16.7109375" style="1" bestFit="1" customWidth="1"/>
    <col min="9" max="9" width="17.28515625" style="1" customWidth="1"/>
    <col min="10" max="10" width="13.85546875" style="1" customWidth="1"/>
    <col min="11" max="11" width="13.28515625" style="1" bestFit="1" customWidth="1"/>
    <col min="12" max="16384" width="11.42578125" style="1"/>
  </cols>
  <sheetData>
    <row r="1" spans="1:7" ht="48.6" customHeight="1" x14ac:dyDescent="0.3">
      <c r="A1" s="9" t="s">
        <v>39</v>
      </c>
      <c r="B1" s="9"/>
      <c r="C1" s="9"/>
      <c r="D1" s="10"/>
      <c r="E1" s="11"/>
      <c r="F1" s="11"/>
      <c r="G1" s="12"/>
    </row>
    <row r="2" spans="1:7" x14ac:dyDescent="0.2">
      <c r="A2" s="13"/>
      <c r="B2" s="37"/>
    </row>
    <row r="3" spans="1:7" ht="24" x14ac:dyDescent="0.2">
      <c r="A3" s="14" t="s">
        <v>40</v>
      </c>
      <c r="B3" s="58" t="s">
        <v>30</v>
      </c>
    </row>
    <row r="4" spans="1:7" x14ac:dyDescent="0.2">
      <c r="A4" s="13" t="s">
        <v>41</v>
      </c>
      <c r="B4" s="37" t="s">
        <v>31</v>
      </c>
      <c r="F4" s="15" t="s">
        <v>97</v>
      </c>
    </row>
    <row r="5" spans="1:7" x14ac:dyDescent="0.2">
      <c r="A5" s="13" t="s">
        <v>42</v>
      </c>
      <c r="B5" s="37" t="s">
        <v>32</v>
      </c>
    </row>
    <row r="6" spans="1:7" x14ac:dyDescent="0.2">
      <c r="A6" s="13" t="s">
        <v>43</v>
      </c>
      <c r="B6" s="37" t="s">
        <v>33</v>
      </c>
    </row>
    <row r="7" spans="1:7" x14ac:dyDescent="0.2">
      <c r="A7" s="59" t="s">
        <v>4</v>
      </c>
      <c r="B7" s="59" t="s">
        <v>35</v>
      </c>
      <c r="C7" s="59" t="s">
        <v>36</v>
      </c>
      <c r="D7" s="60" t="s">
        <v>37</v>
      </c>
      <c r="E7" s="61" t="s">
        <v>38</v>
      </c>
      <c r="F7" s="61" t="s">
        <v>1</v>
      </c>
    </row>
    <row r="8" spans="1:7" x14ac:dyDescent="0.2">
      <c r="A8" s="32"/>
      <c r="B8" s="39" t="s">
        <v>19</v>
      </c>
      <c r="C8" s="29"/>
      <c r="D8" s="62"/>
      <c r="E8" s="63"/>
      <c r="F8" s="35"/>
    </row>
    <row r="9" spans="1:7" ht="108" x14ac:dyDescent="0.2">
      <c r="A9" s="1" t="s">
        <v>9</v>
      </c>
      <c r="B9" s="24" t="s">
        <v>49</v>
      </c>
      <c r="C9" s="2" t="s">
        <v>6</v>
      </c>
      <c r="D9" s="3">
        <v>900</v>
      </c>
      <c r="E9" s="16"/>
      <c r="F9" s="16">
        <f t="shared" ref="F9:F15" si="0">+E9*$D9</f>
        <v>0</v>
      </c>
    </row>
    <row r="10" spans="1:7" x14ac:dyDescent="0.2">
      <c r="B10" s="25" t="s">
        <v>44</v>
      </c>
      <c r="E10" s="16"/>
      <c r="F10" s="16"/>
    </row>
    <row r="11" spans="1:7" x14ac:dyDescent="0.2">
      <c r="B11" s="26" t="s">
        <v>45</v>
      </c>
      <c r="E11" s="16"/>
      <c r="F11" s="16"/>
    </row>
    <row r="12" spans="1:7" ht="120" x14ac:dyDescent="0.2">
      <c r="A12" s="1" t="s">
        <v>10</v>
      </c>
      <c r="B12" s="24" t="s">
        <v>50</v>
      </c>
      <c r="C12" s="2" t="s">
        <v>5</v>
      </c>
      <c r="D12" s="3">
        <v>3600</v>
      </c>
      <c r="E12" s="16"/>
      <c r="F12" s="16">
        <f t="shared" si="0"/>
        <v>0</v>
      </c>
    </row>
    <row r="13" spans="1:7" x14ac:dyDescent="0.2">
      <c r="B13" s="25" t="s">
        <v>44</v>
      </c>
      <c r="E13" s="16"/>
      <c r="F13" s="16"/>
    </row>
    <row r="14" spans="1:7" x14ac:dyDescent="0.2">
      <c r="B14" s="26" t="s">
        <v>45</v>
      </c>
      <c r="E14" s="16"/>
      <c r="F14" s="16"/>
    </row>
    <row r="15" spans="1:7" ht="108" x14ac:dyDescent="0.2">
      <c r="A15" s="1" t="s">
        <v>11</v>
      </c>
      <c r="B15" s="24" t="s">
        <v>51</v>
      </c>
      <c r="C15" s="2" t="s">
        <v>6</v>
      </c>
      <c r="D15" s="3">
        <v>720</v>
      </c>
      <c r="E15" s="16"/>
      <c r="F15" s="16">
        <f t="shared" si="0"/>
        <v>0</v>
      </c>
    </row>
    <row r="16" spans="1:7" x14ac:dyDescent="0.2">
      <c r="B16" s="25" t="s">
        <v>44</v>
      </c>
      <c r="E16" s="16"/>
      <c r="F16" s="16"/>
    </row>
    <row r="17" spans="1:6" x14ac:dyDescent="0.2">
      <c r="B17" s="26" t="s">
        <v>45</v>
      </c>
      <c r="E17" s="16"/>
      <c r="F17" s="16"/>
    </row>
    <row r="18" spans="1:6" x14ac:dyDescent="0.2">
      <c r="B18" s="24"/>
      <c r="E18" s="5" t="s">
        <v>2</v>
      </c>
      <c r="F18" s="17">
        <f>SUM(F9:F15)</f>
        <v>0</v>
      </c>
    </row>
    <row r="19" spans="1:6" x14ac:dyDescent="0.2">
      <c r="A19" s="32"/>
      <c r="B19" s="39" t="s">
        <v>20</v>
      </c>
      <c r="C19" s="29"/>
      <c r="D19" s="62"/>
      <c r="E19" s="35"/>
      <c r="F19" s="35"/>
    </row>
    <row r="20" spans="1:6" ht="48" x14ac:dyDescent="0.2">
      <c r="A20" s="1" t="s">
        <v>21</v>
      </c>
      <c r="B20" s="24" t="s">
        <v>52</v>
      </c>
      <c r="C20" s="2" t="s">
        <v>22</v>
      </c>
      <c r="D20" s="3">
        <v>3600</v>
      </c>
      <c r="E20" s="16"/>
      <c r="F20" s="16">
        <f t="shared" ref="F20:F23" si="1">+E20*$D20</f>
        <v>0</v>
      </c>
    </row>
    <row r="21" spans="1:6" x14ac:dyDescent="0.2">
      <c r="B21" s="25" t="s">
        <v>44</v>
      </c>
      <c r="E21" s="16"/>
      <c r="F21" s="16"/>
    </row>
    <row r="22" spans="1:6" x14ac:dyDescent="0.2">
      <c r="B22" s="26" t="s">
        <v>45</v>
      </c>
      <c r="E22" s="16"/>
      <c r="F22" s="16"/>
    </row>
    <row r="23" spans="1:6" ht="144" x14ac:dyDescent="0.2">
      <c r="A23" s="1" t="s">
        <v>18</v>
      </c>
      <c r="B23" s="24" t="s">
        <v>34</v>
      </c>
      <c r="C23" s="2" t="s">
        <v>5</v>
      </c>
      <c r="D23" s="3">
        <v>3600</v>
      </c>
      <c r="E23" s="16"/>
      <c r="F23" s="16">
        <f t="shared" si="1"/>
        <v>0</v>
      </c>
    </row>
    <row r="24" spans="1:6" x14ac:dyDescent="0.2">
      <c r="B24" s="25" t="s">
        <v>44</v>
      </c>
      <c r="E24" s="16"/>
      <c r="F24" s="16"/>
    </row>
    <row r="25" spans="1:6" x14ac:dyDescent="0.2">
      <c r="B25" s="26" t="s">
        <v>45</v>
      </c>
      <c r="E25" s="16"/>
      <c r="F25" s="16"/>
    </row>
    <row r="26" spans="1:6" x14ac:dyDescent="0.2">
      <c r="B26" s="24"/>
      <c r="E26" s="5" t="s">
        <v>2</v>
      </c>
      <c r="F26" s="17">
        <f>SUM(F20:F23)</f>
        <v>0</v>
      </c>
    </row>
    <row r="27" spans="1:6" x14ac:dyDescent="0.2">
      <c r="A27" s="32"/>
      <c r="B27" s="39" t="s">
        <v>25</v>
      </c>
      <c r="C27" s="29"/>
      <c r="D27" s="62"/>
      <c r="E27" s="35"/>
      <c r="F27" s="35"/>
    </row>
    <row r="28" spans="1:6" ht="108" x14ac:dyDescent="0.2">
      <c r="A28" s="1" t="s">
        <v>12</v>
      </c>
      <c r="B28" s="24" t="s">
        <v>53</v>
      </c>
      <c r="C28" s="2" t="s">
        <v>7</v>
      </c>
      <c r="D28" s="3">
        <v>900</v>
      </c>
      <c r="E28" s="16"/>
      <c r="F28" s="16">
        <f t="shared" ref="F28:F31" si="2">+E28*$D28</f>
        <v>0</v>
      </c>
    </row>
    <row r="29" spans="1:6" x14ac:dyDescent="0.2">
      <c r="B29" s="25" t="s">
        <v>44</v>
      </c>
      <c r="E29" s="16"/>
      <c r="F29" s="16"/>
    </row>
    <row r="30" spans="1:6" x14ac:dyDescent="0.2">
      <c r="B30" s="26" t="s">
        <v>45</v>
      </c>
      <c r="E30" s="16"/>
      <c r="F30" s="16"/>
    </row>
    <row r="31" spans="1:6" ht="156" x14ac:dyDescent="0.2">
      <c r="A31" s="1" t="s">
        <v>13</v>
      </c>
      <c r="B31" s="24" t="s">
        <v>54</v>
      </c>
      <c r="C31" s="2" t="s">
        <v>5</v>
      </c>
      <c r="D31" s="3">
        <v>1350</v>
      </c>
      <c r="E31" s="16"/>
      <c r="F31" s="16">
        <f t="shared" si="2"/>
        <v>0</v>
      </c>
    </row>
    <row r="32" spans="1:6" x14ac:dyDescent="0.2">
      <c r="B32" s="25" t="s">
        <v>44</v>
      </c>
      <c r="E32" s="16"/>
      <c r="F32" s="16"/>
    </row>
    <row r="33" spans="1:6" x14ac:dyDescent="0.2">
      <c r="B33" s="26" t="s">
        <v>45</v>
      </c>
      <c r="E33" s="16"/>
      <c r="F33" s="16"/>
    </row>
    <row r="34" spans="1:6" x14ac:dyDescent="0.2">
      <c r="B34" s="24"/>
      <c r="E34" s="5" t="s">
        <v>2</v>
      </c>
      <c r="F34" s="17">
        <f>SUM(F28:F31)</f>
        <v>0</v>
      </c>
    </row>
    <row r="35" spans="1:6" x14ac:dyDescent="0.2">
      <c r="A35" s="32"/>
      <c r="B35" s="39" t="s">
        <v>17</v>
      </c>
      <c r="C35" s="29"/>
      <c r="D35" s="62"/>
      <c r="E35" s="35"/>
      <c r="F35" s="35"/>
    </row>
    <row r="36" spans="1:6" ht="132" x14ac:dyDescent="0.2">
      <c r="A36" s="1" t="s">
        <v>14</v>
      </c>
      <c r="B36" s="24" t="s">
        <v>55</v>
      </c>
      <c r="C36" s="2" t="s">
        <v>8</v>
      </c>
      <c r="D36" s="3">
        <v>2</v>
      </c>
      <c r="E36" s="16"/>
      <c r="F36" s="16">
        <f t="shared" ref="F36:F48" si="3">+E36*$D36</f>
        <v>0</v>
      </c>
    </row>
    <row r="37" spans="1:6" x14ac:dyDescent="0.2">
      <c r="B37" s="25" t="s">
        <v>44</v>
      </c>
      <c r="E37" s="16"/>
      <c r="F37" s="16"/>
    </row>
    <row r="38" spans="1:6" x14ac:dyDescent="0.2">
      <c r="B38" s="26" t="s">
        <v>45</v>
      </c>
      <c r="E38" s="16"/>
      <c r="F38" s="16"/>
    </row>
    <row r="39" spans="1:6" ht="144" x14ac:dyDescent="0.2">
      <c r="A39" s="1" t="s">
        <v>26</v>
      </c>
      <c r="B39" s="24" t="s">
        <v>56</v>
      </c>
      <c r="C39" s="2" t="s">
        <v>8</v>
      </c>
      <c r="D39" s="3">
        <v>2</v>
      </c>
      <c r="E39" s="16"/>
      <c r="F39" s="16">
        <f t="shared" si="3"/>
        <v>0</v>
      </c>
    </row>
    <row r="40" spans="1:6" x14ac:dyDescent="0.2">
      <c r="B40" s="25" t="s">
        <v>44</v>
      </c>
      <c r="E40" s="16"/>
      <c r="F40" s="16"/>
    </row>
    <row r="41" spans="1:6" x14ac:dyDescent="0.2">
      <c r="B41" s="26" t="s">
        <v>45</v>
      </c>
      <c r="E41" s="16"/>
      <c r="F41" s="16"/>
    </row>
    <row r="42" spans="1:6" ht="72" x14ac:dyDescent="0.2">
      <c r="A42" s="1" t="s">
        <v>15</v>
      </c>
      <c r="B42" s="24" t="s">
        <v>57</v>
      </c>
      <c r="C42" s="2" t="s">
        <v>7</v>
      </c>
      <c r="D42" s="3">
        <v>760</v>
      </c>
      <c r="E42" s="16"/>
      <c r="F42" s="16">
        <f t="shared" si="3"/>
        <v>0</v>
      </c>
    </row>
    <row r="43" spans="1:6" x14ac:dyDescent="0.2">
      <c r="B43" s="25" t="s">
        <v>44</v>
      </c>
      <c r="E43" s="16"/>
      <c r="F43" s="16"/>
    </row>
    <row r="44" spans="1:6" x14ac:dyDescent="0.2">
      <c r="B44" s="26" t="s">
        <v>45</v>
      </c>
      <c r="E44" s="16"/>
      <c r="F44" s="16"/>
    </row>
    <row r="45" spans="1:6" ht="60" x14ac:dyDescent="0.2">
      <c r="A45" s="1" t="s">
        <v>27</v>
      </c>
      <c r="B45" s="24" t="s">
        <v>58</v>
      </c>
      <c r="C45" s="2" t="s">
        <v>8</v>
      </c>
      <c r="D45" s="3">
        <v>2</v>
      </c>
      <c r="E45" s="16"/>
      <c r="F45" s="16">
        <f t="shared" si="3"/>
        <v>0</v>
      </c>
    </row>
    <row r="46" spans="1:6" x14ac:dyDescent="0.2">
      <c r="B46" s="25" t="s">
        <v>44</v>
      </c>
      <c r="E46" s="16"/>
      <c r="F46" s="16"/>
    </row>
    <row r="47" spans="1:6" x14ac:dyDescent="0.2">
      <c r="B47" s="26" t="s">
        <v>45</v>
      </c>
      <c r="E47" s="16"/>
      <c r="F47" s="16"/>
    </row>
    <row r="48" spans="1:6" ht="60" x14ac:dyDescent="0.2">
      <c r="A48" s="1" t="s">
        <v>28</v>
      </c>
      <c r="B48" s="24" t="s">
        <v>59</v>
      </c>
      <c r="C48" s="2" t="s">
        <v>8</v>
      </c>
      <c r="D48" s="3">
        <v>2</v>
      </c>
      <c r="E48" s="16"/>
      <c r="F48" s="16">
        <f t="shared" si="3"/>
        <v>0</v>
      </c>
    </row>
    <row r="49" spans="1:6" x14ac:dyDescent="0.2">
      <c r="B49" s="25" t="s">
        <v>44</v>
      </c>
      <c r="E49" s="16"/>
      <c r="F49" s="16"/>
    </row>
    <row r="50" spans="1:6" x14ac:dyDescent="0.2">
      <c r="B50" s="26" t="s">
        <v>45</v>
      </c>
      <c r="E50" s="16"/>
      <c r="F50" s="16"/>
    </row>
    <row r="51" spans="1:6" x14ac:dyDescent="0.2">
      <c r="B51" s="24"/>
      <c r="E51" s="5" t="s">
        <v>2</v>
      </c>
      <c r="F51" s="17">
        <f>SUM(F36:F48)</f>
        <v>0</v>
      </c>
    </row>
    <row r="52" spans="1:6" x14ac:dyDescent="0.2">
      <c r="A52" s="32"/>
      <c r="B52" s="64" t="s">
        <v>29</v>
      </c>
      <c r="C52" s="29"/>
      <c r="D52" s="62"/>
      <c r="E52" s="35"/>
      <c r="F52" s="35"/>
    </row>
    <row r="53" spans="1:6" ht="48" x14ac:dyDescent="0.2">
      <c r="A53" s="1" t="s">
        <v>16</v>
      </c>
      <c r="B53" s="24" t="s">
        <v>60</v>
      </c>
      <c r="C53" s="2" t="s">
        <v>5</v>
      </c>
      <c r="D53" s="3">
        <v>5400</v>
      </c>
      <c r="E53" s="16"/>
      <c r="F53" s="16">
        <f t="shared" ref="F53" si="4">+E53*$D53</f>
        <v>0</v>
      </c>
    </row>
    <row r="54" spans="1:6" x14ac:dyDescent="0.2">
      <c r="B54" s="25" t="s">
        <v>44</v>
      </c>
      <c r="E54" s="16"/>
      <c r="F54" s="16"/>
    </row>
    <row r="55" spans="1:6" x14ac:dyDescent="0.2">
      <c r="B55" s="26" t="s">
        <v>45</v>
      </c>
      <c r="E55" s="16"/>
      <c r="F55" s="16"/>
    </row>
    <row r="56" spans="1:6" x14ac:dyDescent="0.2">
      <c r="B56" s="24"/>
      <c r="E56" s="5" t="s">
        <v>2</v>
      </c>
      <c r="F56" s="17">
        <f>SUM(F53)</f>
        <v>0</v>
      </c>
    </row>
    <row r="57" spans="1:6" x14ac:dyDescent="0.2">
      <c r="B57" s="23"/>
      <c r="E57" s="16"/>
      <c r="F57" s="16"/>
    </row>
    <row r="58" spans="1:6" x14ac:dyDescent="0.2">
      <c r="B58" s="23"/>
      <c r="E58" s="21" t="s">
        <v>46</v>
      </c>
      <c r="F58" s="17">
        <f>+F56+F51+F34+F26+F18</f>
        <v>0</v>
      </c>
    </row>
    <row r="59" spans="1:6" x14ac:dyDescent="0.2">
      <c r="E59" s="21" t="s">
        <v>47</v>
      </c>
      <c r="F59" s="17">
        <f>+F58*0.16</f>
        <v>0</v>
      </c>
    </row>
    <row r="60" spans="1:6" x14ac:dyDescent="0.2">
      <c r="E60" s="21" t="s">
        <v>3</v>
      </c>
      <c r="F60" s="17">
        <f>+F58+F59</f>
        <v>0</v>
      </c>
    </row>
    <row r="61" spans="1:6" x14ac:dyDescent="0.2">
      <c r="E61" s="16"/>
      <c r="F61" s="16"/>
    </row>
    <row r="62" spans="1:6" s="18" customFormat="1" x14ac:dyDescent="0.2">
      <c r="B62" s="22" t="s">
        <v>0</v>
      </c>
      <c r="C62" s="19"/>
      <c r="D62" s="20"/>
      <c r="E62" s="16"/>
      <c r="F62" s="16"/>
    </row>
    <row r="63" spans="1:6" s="18" customFormat="1" x14ac:dyDescent="0.2">
      <c r="B63" s="65"/>
      <c r="C63" s="66"/>
      <c r="D63" s="66"/>
      <c r="E63" s="66"/>
      <c r="F63" s="67"/>
    </row>
    <row r="64" spans="1:6" s="18" customFormat="1" x14ac:dyDescent="0.2">
      <c r="B64" s="68"/>
      <c r="C64" s="69"/>
      <c r="D64" s="69"/>
      <c r="E64" s="69"/>
      <c r="F64" s="70"/>
    </row>
    <row r="65" spans="5:6" x14ac:dyDescent="0.2">
      <c r="E65" s="16"/>
      <c r="F65" s="16"/>
    </row>
    <row r="66" spans="5:6" x14ac:dyDescent="0.2">
      <c r="E66" s="16"/>
      <c r="F66" s="16"/>
    </row>
    <row r="67" spans="5:6" x14ac:dyDescent="0.2">
      <c r="E67" s="16"/>
      <c r="F67" s="16"/>
    </row>
    <row r="68" spans="5:6" x14ac:dyDescent="0.2">
      <c r="E68" s="16"/>
      <c r="F68" s="16"/>
    </row>
    <row r="69" spans="5:6" x14ac:dyDescent="0.2">
      <c r="E69" s="16"/>
      <c r="F69" s="16"/>
    </row>
    <row r="70" spans="5:6" x14ac:dyDescent="0.2">
      <c r="E70" s="16"/>
      <c r="F70" s="16"/>
    </row>
    <row r="71" spans="5:6" x14ac:dyDescent="0.2">
      <c r="E71" s="16"/>
      <c r="F71" s="16"/>
    </row>
    <row r="72" spans="5:6" x14ac:dyDescent="0.2">
      <c r="E72" s="16"/>
      <c r="F72" s="16"/>
    </row>
  </sheetData>
  <sheetProtection algorithmName="SHA-512" hashValue="5Cq5KSVuYT/VzvOzSmyw3lrF2TF1xghmzPx5zMJ9WnJXAG1SRCxb8RGF27Tv5/vEqXRSHBbryANoEVfpl1tllQ==" saltValue="OnAMxaZ29ypvpsmv7izSJQ==" spinCount="100000" sheet="1" objects="1" scenarios="1" formatCells="0" formatColumns="0"/>
  <mergeCells count="1">
    <mergeCell ref="B63:F64"/>
  </mergeCells>
  <pageMargins left="0.62992125984251968" right="0.43307086614173229" top="0.23622047244094491" bottom="0.51181102362204722" header="0.31496062992125984" footer="0.15748031496062992"/>
  <pageSetup scale="90" fitToHeight="7" orientation="landscape" horizontalDpi="300" verticalDpi="300" r:id="rId1"/>
  <headerFooter alignWithMargins="0">
    <oddHeader xml:space="preserve">&amp;C
</oddHeader>
    <oddFooter>&amp;L&amp;"Arial,Negrita"&amp;9EMPRESA Y FIRMA:__________________________________________________________________________________________________________&amp;RPagina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36B7-7ED3-4F87-BCEF-C41517A37DE4}">
  <dimension ref="A1:G84"/>
  <sheetViews>
    <sheetView showGridLines="0" view="pageBreakPreview" zoomScale="90" zoomScaleNormal="90" zoomScaleSheetLayoutView="90" zoomScalePageLayoutView="80" workbookViewId="0">
      <selection activeCell="B9" sqref="B9"/>
    </sheetView>
  </sheetViews>
  <sheetFormatPr baseColWidth="10" defaultColWidth="11.42578125" defaultRowHeight="12" x14ac:dyDescent="0.2"/>
  <cols>
    <col min="1" max="1" width="13" style="1" customWidth="1"/>
    <col min="2" max="2" width="69.5703125" style="1" customWidth="1"/>
    <col min="3" max="3" width="9.5703125" style="2" customWidth="1"/>
    <col min="4" max="4" width="12.28515625" style="27" customWidth="1"/>
    <col min="5" max="5" width="14.140625" style="4" customWidth="1"/>
    <col min="6" max="6" width="16.5703125" style="4" customWidth="1"/>
    <col min="7" max="7" width="16.7109375" style="1" customWidth="1"/>
    <col min="8" max="8" width="16.7109375" style="1" bestFit="1" customWidth="1"/>
    <col min="9" max="9" width="17.28515625" style="1" customWidth="1"/>
    <col min="10" max="10" width="11.42578125" style="1"/>
    <col min="11" max="11" width="13.28515625" style="1" bestFit="1" customWidth="1"/>
    <col min="12" max="16384" width="11.42578125" style="1"/>
  </cols>
  <sheetData>
    <row r="1" spans="1:7" ht="50.45" customHeight="1" x14ac:dyDescent="0.3">
      <c r="A1" s="71" t="s">
        <v>39</v>
      </c>
      <c r="B1" s="71"/>
      <c r="C1" s="71"/>
      <c r="D1" s="71"/>
      <c r="E1" s="71"/>
      <c r="F1" s="71"/>
      <c r="G1" s="12"/>
    </row>
    <row r="2" spans="1:7" x14ac:dyDescent="0.2">
      <c r="A2" s="13"/>
    </row>
    <row r="3" spans="1:7" ht="24" x14ac:dyDescent="0.2">
      <c r="A3" s="14" t="s">
        <v>40</v>
      </c>
      <c r="B3" s="58" t="s">
        <v>61</v>
      </c>
    </row>
    <row r="4" spans="1:7" x14ac:dyDescent="0.2">
      <c r="A4" s="13" t="s">
        <v>41</v>
      </c>
      <c r="B4" s="37" t="s">
        <v>31</v>
      </c>
      <c r="F4" s="15" t="s">
        <v>97</v>
      </c>
    </row>
    <row r="5" spans="1:7" x14ac:dyDescent="0.2">
      <c r="A5" s="13" t="s">
        <v>42</v>
      </c>
      <c r="B5" s="37" t="s">
        <v>32</v>
      </c>
    </row>
    <row r="6" spans="1:7" x14ac:dyDescent="0.2">
      <c r="A6" s="13" t="s">
        <v>43</v>
      </c>
      <c r="B6" s="37" t="s">
        <v>62</v>
      </c>
    </row>
    <row r="7" spans="1:7" x14ac:dyDescent="0.2">
      <c r="A7" s="6" t="s">
        <v>4</v>
      </c>
      <c r="B7" s="6" t="s">
        <v>35</v>
      </c>
      <c r="C7" s="6" t="s">
        <v>36</v>
      </c>
      <c r="D7" s="7" t="s">
        <v>37</v>
      </c>
      <c r="E7" s="8" t="s">
        <v>38</v>
      </c>
      <c r="F7" s="8" t="s">
        <v>1</v>
      </c>
    </row>
    <row r="8" spans="1:7" x14ac:dyDescent="0.2">
      <c r="A8" s="28"/>
      <c r="B8" s="38" t="s">
        <v>23</v>
      </c>
      <c r="C8" s="29"/>
      <c r="D8" s="30"/>
      <c r="E8" s="31"/>
      <c r="F8" s="31"/>
    </row>
    <row r="9" spans="1:7" ht="72" x14ac:dyDescent="0.2">
      <c r="A9" s="1" t="s">
        <v>24</v>
      </c>
      <c r="B9" s="24" t="s">
        <v>48</v>
      </c>
      <c r="C9" s="2" t="s">
        <v>6</v>
      </c>
      <c r="D9" s="3">
        <v>190.08</v>
      </c>
      <c r="E9" s="16"/>
      <c r="F9" s="16">
        <f>+E9*$D9</f>
        <v>0</v>
      </c>
    </row>
    <row r="10" spans="1:7" x14ac:dyDescent="0.2">
      <c r="B10" s="25" t="s">
        <v>44</v>
      </c>
      <c r="D10" s="3"/>
      <c r="E10" s="16"/>
      <c r="F10" s="16"/>
    </row>
    <row r="11" spans="1:7" x14ac:dyDescent="0.2">
      <c r="B11" s="26" t="s">
        <v>45</v>
      </c>
      <c r="D11" s="3"/>
      <c r="E11" s="16"/>
      <c r="F11" s="16"/>
    </row>
    <row r="12" spans="1:7" x14ac:dyDescent="0.2">
      <c r="B12" s="24"/>
      <c r="D12" s="3"/>
      <c r="E12" s="16"/>
      <c r="F12" s="17">
        <f>SUM(F9)</f>
        <v>0</v>
      </c>
    </row>
    <row r="13" spans="1:7" s="32" customFormat="1" x14ac:dyDescent="0.2">
      <c r="A13" s="28"/>
      <c r="B13" s="38" t="s">
        <v>63</v>
      </c>
      <c r="C13" s="29"/>
      <c r="D13" s="30"/>
      <c r="E13" s="31"/>
      <c r="F13" s="31"/>
    </row>
    <row r="14" spans="1:7" ht="48" x14ac:dyDescent="0.2">
      <c r="A14" s="33" t="s">
        <v>64</v>
      </c>
      <c r="B14" s="24" t="s">
        <v>65</v>
      </c>
      <c r="C14" s="2" t="s">
        <v>6</v>
      </c>
      <c r="D14" s="27">
        <v>131</v>
      </c>
      <c r="E14" s="16"/>
      <c r="F14" s="16">
        <f>+E14*$D14</f>
        <v>0</v>
      </c>
    </row>
    <row r="15" spans="1:7" x14ac:dyDescent="0.2">
      <c r="A15" s="33"/>
      <c r="B15" s="34" t="s">
        <v>44</v>
      </c>
      <c r="E15" s="16"/>
      <c r="F15" s="16"/>
    </row>
    <row r="16" spans="1:7" x14ac:dyDescent="0.2">
      <c r="A16" s="33"/>
      <c r="B16" s="26" t="s">
        <v>45</v>
      </c>
      <c r="E16" s="16"/>
      <c r="F16" s="16"/>
    </row>
    <row r="17" spans="1:6" ht="60" x14ac:dyDescent="0.2">
      <c r="A17" s="33" t="s">
        <v>66</v>
      </c>
      <c r="B17" s="24" t="s">
        <v>67</v>
      </c>
      <c r="C17" s="2" t="s">
        <v>6</v>
      </c>
      <c r="D17" s="27">
        <v>56.12</v>
      </c>
      <c r="E17" s="16"/>
      <c r="F17" s="16">
        <f t="shared" ref="F17:F39" si="0">+E17*$D17</f>
        <v>0</v>
      </c>
    </row>
    <row r="18" spans="1:6" x14ac:dyDescent="0.2">
      <c r="A18" s="33"/>
      <c r="B18" s="34" t="s">
        <v>44</v>
      </c>
      <c r="E18" s="16"/>
      <c r="F18" s="16"/>
    </row>
    <row r="19" spans="1:6" x14ac:dyDescent="0.2">
      <c r="A19" s="33"/>
      <c r="B19" s="26" t="s">
        <v>45</v>
      </c>
      <c r="E19" s="16"/>
      <c r="F19" s="16"/>
    </row>
    <row r="20" spans="1:6" ht="84" x14ac:dyDescent="0.2">
      <c r="A20" s="33" t="s">
        <v>68</v>
      </c>
      <c r="B20" s="24" t="s">
        <v>69</v>
      </c>
      <c r="C20" s="2" t="s">
        <v>6</v>
      </c>
      <c r="D20" s="27">
        <v>166.87</v>
      </c>
      <c r="E20" s="16"/>
      <c r="F20" s="16">
        <f t="shared" si="0"/>
        <v>0</v>
      </c>
    </row>
    <row r="21" spans="1:6" x14ac:dyDescent="0.2">
      <c r="A21" s="33"/>
      <c r="B21" s="34" t="s">
        <v>44</v>
      </c>
      <c r="E21" s="16"/>
      <c r="F21" s="16"/>
    </row>
    <row r="22" spans="1:6" x14ac:dyDescent="0.2">
      <c r="A22" s="33"/>
      <c r="B22" s="26" t="s">
        <v>45</v>
      </c>
      <c r="E22" s="16"/>
      <c r="F22" s="16"/>
    </row>
    <row r="23" spans="1:6" ht="84" x14ac:dyDescent="0.2">
      <c r="A23" s="33" t="s">
        <v>70</v>
      </c>
      <c r="B23" s="24" t="s">
        <v>71</v>
      </c>
      <c r="C23" s="2" t="s">
        <v>6</v>
      </c>
      <c r="D23" s="27">
        <v>187.11</v>
      </c>
      <c r="E23" s="16"/>
      <c r="F23" s="16">
        <f t="shared" si="0"/>
        <v>0</v>
      </c>
    </row>
    <row r="24" spans="1:6" x14ac:dyDescent="0.2">
      <c r="A24" s="33"/>
      <c r="B24" s="34" t="s">
        <v>44</v>
      </c>
      <c r="E24" s="16"/>
      <c r="F24" s="16"/>
    </row>
    <row r="25" spans="1:6" x14ac:dyDescent="0.2">
      <c r="A25" s="33"/>
      <c r="B25" s="26" t="s">
        <v>45</v>
      </c>
      <c r="E25" s="16"/>
      <c r="F25" s="16"/>
    </row>
    <row r="26" spans="1:6" ht="168" x14ac:dyDescent="0.2">
      <c r="A26" s="33" t="s">
        <v>72</v>
      </c>
      <c r="B26" s="24" t="s">
        <v>73</v>
      </c>
      <c r="C26" s="2" t="s">
        <v>7</v>
      </c>
      <c r="D26" s="27">
        <v>297</v>
      </c>
      <c r="E26" s="16"/>
      <c r="F26" s="16">
        <f t="shared" si="0"/>
        <v>0</v>
      </c>
    </row>
    <row r="27" spans="1:6" x14ac:dyDescent="0.2">
      <c r="A27" s="33"/>
      <c r="B27" s="34" t="s">
        <v>44</v>
      </c>
      <c r="E27" s="16"/>
      <c r="F27" s="16"/>
    </row>
    <row r="28" spans="1:6" x14ac:dyDescent="0.2">
      <c r="A28" s="33"/>
      <c r="B28" s="26" t="s">
        <v>45</v>
      </c>
      <c r="E28" s="16"/>
      <c r="F28" s="16"/>
    </row>
    <row r="29" spans="1:6" ht="211.5" customHeight="1" x14ac:dyDescent="0.2">
      <c r="A29" s="33" t="s">
        <v>74</v>
      </c>
      <c r="B29" s="72" t="s">
        <v>75</v>
      </c>
      <c r="C29" s="2" t="s">
        <v>8</v>
      </c>
      <c r="D29" s="27">
        <v>1</v>
      </c>
      <c r="E29" s="16"/>
      <c r="F29" s="16">
        <f t="shared" si="0"/>
        <v>0</v>
      </c>
    </row>
    <row r="30" spans="1:6" x14ac:dyDescent="0.2">
      <c r="A30" s="33"/>
      <c r="B30" s="73"/>
      <c r="E30" s="16"/>
      <c r="F30" s="16"/>
    </row>
    <row r="31" spans="1:6" x14ac:dyDescent="0.2">
      <c r="A31" s="33"/>
      <c r="B31" s="34" t="s">
        <v>44</v>
      </c>
      <c r="E31" s="16"/>
      <c r="F31" s="16"/>
    </row>
    <row r="32" spans="1:6" x14ac:dyDescent="0.2">
      <c r="A32" s="33"/>
      <c r="B32" s="26" t="s">
        <v>45</v>
      </c>
      <c r="E32" s="16"/>
      <c r="F32" s="16"/>
    </row>
    <row r="33" spans="1:6" x14ac:dyDescent="0.2">
      <c r="A33" s="33"/>
      <c r="B33" s="24"/>
      <c r="E33" s="16"/>
      <c r="F33" s="16"/>
    </row>
    <row r="34" spans="1:6" ht="188.25" customHeight="1" x14ac:dyDescent="0.2">
      <c r="A34" s="33" t="s">
        <v>76</v>
      </c>
      <c r="B34" s="72" t="s">
        <v>77</v>
      </c>
      <c r="C34" s="2" t="s">
        <v>8</v>
      </c>
      <c r="D34" s="27">
        <v>12</v>
      </c>
      <c r="E34" s="16"/>
      <c r="F34" s="16">
        <f t="shared" si="0"/>
        <v>0</v>
      </c>
    </row>
    <row r="35" spans="1:6" x14ac:dyDescent="0.2">
      <c r="A35" s="33"/>
      <c r="B35" s="73"/>
      <c r="E35" s="16"/>
      <c r="F35" s="16"/>
    </row>
    <row r="36" spans="1:6" x14ac:dyDescent="0.2">
      <c r="A36" s="33"/>
      <c r="B36" s="24"/>
      <c r="E36" s="16"/>
      <c r="F36" s="16"/>
    </row>
    <row r="37" spans="1:6" x14ac:dyDescent="0.2">
      <c r="A37" s="33"/>
      <c r="B37" s="34" t="s">
        <v>44</v>
      </c>
      <c r="E37" s="16"/>
      <c r="F37" s="16"/>
    </row>
    <row r="38" spans="1:6" x14ac:dyDescent="0.2">
      <c r="A38" s="33"/>
      <c r="B38" s="26" t="s">
        <v>45</v>
      </c>
      <c r="E38" s="16"/>
      <c r="F38" s="16"/>
    </row>
    <row r="39" spans="1:6" ht="144" x14ac:dyDescent="0.2">
      <c r="A39" s="33" t="s">
        <v>78</v>
      </c>
      <c r="B39" s="24" t="s">
        <v>79</v>
      </c>
      <c r="C39" s="2" t="s">
        <v>8</v>
      </c>
      <c r="D39" s="27">
        <v>12</v>
      </c>
      <c r="E39" s="16"/>
      <c r="F39" s="16">
        <f t="shared" si="0"/>
        <v>0</v>
      </c>
    </row>
    <row r="40" spans="1:6" x14ac:dyDescent="0.2">
      <c r="A40" s="33"/>
      <c r="B40" s="34" t="s">
        <v>44</v>
      </c>
      <c r="E40" s="16"/>
      <c r="F40" s="16"/>
    </row>
    <row r="41" spans="1:6" x14ac:dyDescent="0.2">
      <c r="A41" s="33"/>
      <c r="B41" s="26" t="s">
        <v>45</v>
      </c>
      <c r="E41" s="16"/>
      <c r="F41" s="16"/>
    </row>
    <row r="42" spans="1:6" x14ac:dyDescent="0.2">
      <c r="A42" s="33"/>
      <c r="B42" s="24"/>
      <c r="E42" s="5" t="s">
        <v>2</v>
      </c>
      <c r="F42" s="16">
        <f>SUM(F14:F39)</f>
        <v>0</v>
      </c>
    </row>
    <row r="43" spans="1:6" s="32" customFormat="1" x14ac:dyDescent="0.2">
      <c r="A43" s="28"/>
      <c r="B43" s="39" t="s">
        <v>80</v>
      </c>
      <c r="C43" s="29"/>
      <c r="D43" s="30"/>
      <c r="E43" s="35"/>
      <c r="F43" s="35"/>
    </row>
    <row r="44" spans="1:6" ht="48" x14ac:dyDescent="0.2">
      <c r="A44" s="33" t="s">
        <v>64</v>
      </c>
      <c r="B44" s="24" t="s">
        <v>65</v>
      </c>
      <c r="C44" s="2" t="s">
        <v>6</v>
      </c>
      <c r="D44" s="27">
        <v>300.41000000000003</v>
      </c>
      <c r="E44" s="16"/>
      <c r="F44" s="16">
        <f t="shared" ref="F44:F59" si="1">+E44*$D44</f>
        <v>0</v>
      </c>
    </row>
    <row r="45" spans="1:6" x14ac:dyDescent="0.2">
      <c r="A45" s="33"/>
      <c r="B45" s="34" t="s">
        <v>44</v>
      </c>
      <c r="E45" s="16"/>
      <c r="F45" s="16"/>
    </row>
    <row r="46" spans="1:6" x14ac:dyDescent="0.2">
      <c r="A46" s="33"/>
      <c r="B46" s="26" t="s">
        <v>45</v>
      </c>
      <c r="E46" s="16"/>
      <c r="F46" s="16"/>
    </row>
    <row r="47" spans="1:6" ht="60" x14ac:dyDescent="0.2">
      <c r="A47" s="33" t="s">
        <v>66</v>
      </c>
      <c r="B47" s="24" t="s">
        <v>67</v>
      </c>
      <c r="C47" s="2" t="s">
        <v>6</v>
      </c>
      <c r="D47" s="27">
        <v>129</v>
      </c>
      <c r="E47" s="16"/>
      <c r="F47" s="16">
        <f t="shared" si="1"/>
        <v>0</v>
      </c>
    </row>
    <row r="48" spans="1:6" x14ac:dyDescent="0.2">
      <c r="A48" s="33"/>
      <c r="B48" s="34" t="s">
        <v>44</v>
      </c>
      <c r="E48" s="16"/>
      <c r="F48" s="16"/>
    </row>
    <row r="49" spans="1:6" x14ac:dyDescent="0.2">
      <c r="A49" s="33"/>
      <c r="B49" s="26" t="s">
        <v>45</v>
      </c>
      <c r="E49" s="16"/>
      <c r="F49" s="16"/>
    </row>
    <row r="50" spans="1:6" ht="84" x14ac:dyDescent="0.2">
      <c r="A50" s="33" t="s">
        <v>68</v>
      </c>
      <c r="B50" s="24" t="s">
        <v>81</v>
      </c>
      <c r="C50" s="2" t="s">
        <v>6</v>
      </c>
      <c r="D50" s="27">
        <v>383</v>
      </c>
      <c r="E50" s="16"/>
      <c r="F50" s="16">
        <f t="shared" si="1"/>
        <v>0</v>
      </c>
    </row>
    <row r="51" spans="1:6" x14ac:dyDescent="0.2">
      <c r="A51" s="33"/>
      <c r="B51" s="34" t="s">
        <v>44</v>
      </c>
      <c r="E51" s="16"/>
      <c r="F51" s="16"/>
    </row>
    <row r="52" spans="1:6" x14ac:dyDescent="0.2">
      <c r="A52" s="33"/>
      <c r="B52" s="26" t="s">
        <v>45</v>
      </c>
      <c r="E52" s="16"/>
      <c r="F52" s="16"/>
    </row>
    <row r="53" spans="1:6" ht="84" x14ac:dyDescent="0.2">
      <c r="A53" s="33" t="s">
        <v>70</v>
      </c>
      <c r="B53" s="24" t="s">
        <v>71</v>
      </c>
      <c r="C53" s="2" t="s">
        <v>6</v>
      </c>
      <c r="D53" s="27">
        <v>429.17</v>
      </c>
      <c r="E53" s="16"/>
      <c r="F53" s="16">
        <f t="shared" si="1"/>
        <v>0</v>
      </c>
    </row>
    <row r="54" spans="1:6" x14ac:dyDescent="0.2">
      <c r="A54" s="33"/>
      <c r="B54" s="34" t="s">
        <v>44</v>
      </c>
      <c r="E54" s="16"/>
      <c r="F54" s="16"/>
    </row>
    <row r="55" spans="1:6" x14ac:dyDescent="0.2">
      <c r="A55" s="33"/>
      <c r="B55" s="26" t="s">
        <v>45</v>
      </c>
      <c r="E55" s="16"/>
      <c r="F55" s="16"/>
    </row>
    <row r="56" spans="1:6" ht="180" x14ac:dyDescent="0.2">
      <c r="A56" s="33" t="s">
        <v>82</v>
      </c>
      <c r="B56" s="24" t="s">
        <v>83</v>
      </c>
      <c r="C56" s="2" t="s">
        <v>7</v>
      </c>
      <c r="D56" s="27">
        <v>297</v>
      </c>
      <c r="E56" s="16"/>
      <c r="F56" s="16">
        <f t="shared" si="1"/>
        <v>0</v>
      </c>
    </row>
    <row r="57" spans="1:6" x14ac:dyDescent="0.2">
      <c r="A57" s="33"/>
      <c r="B57" s="34" t="s">
        <v>44</v>
      </c>
      <c r="E57" s="16"/>
      <c r="F57" s="16"/>
    </row>
    <row r="58" spans="1:6" x14ac:dyDescent="0.2">
      <c r="A58" s="33"/>
      <c r="B58" s="26" t="s">
        <v>45</v>
      </c>
      <c r="E58" s="16"/>
      <c r="F58" s="16"/>
    </row>
    <row r="59" spans="1:6" ht="264" x14ac:dyDescent="0.2">
      <c r="A59" s="33" t="s">
        <v>84</v>
      </c>
      <c r="B59" s="24" t="s">
        <v>85</v>
      </c>
      <c r="C59" s="2" t="s">
        <v>8</v>
      </c>
      <c r="D59" s="27">
        <v>13</v>
      </c>
      <c r="E59" s="16"/>
      <c r="F59" s="16">
        <f t="shared" si="1"/>
        <v>0</v>
      </c>
    </row>
    <row r="60" spans="1:6" x14ac:dyDescent="0.2">
      <c r="A60" s="33"/>
      <c r="B60" s="34" t="s">
        <v>44</v>
      </c>
      <c r="E60" s="16"/>
      <c r="F60" s="16"/>
    </row>
    <row r="61" spans="1:6" x14ac:dyDescent="0.2">
      <c r="A61" s="33"/>
      <c r="B61" s="26" t="s">
        <v>45</v>
      </c>
      <c r="E61" s="16"/>
      <c r="F61" s="16"/>
    </row>
    <row r="62" spans="1:6" x14ac:dyDescent="0.2">
      <c r="A62" s="33"/>
      <c r="B62" s="24"/>
      <c r="E62" s="16"/>
      <c r="F62" s="16"/>
    </row>
    <row r="63" spans="1:6" ht="264" x14ac:dyDescent="0.2">
      <c r="A63" s="33" t="s">
        <v>86</v>
      </c>
      <c r="B63" s="36" t="s">
        <v>87</v>
      </c>
      <c r="C63" s="2" t="s">
        <v>8</v>
      </c>
      <c r="D63" s="27">
        <v>13</v>
      </c>
      <c r="E63" s="16"/>
      <c r="F63" s="16">
        <f t="shared" ref="F63" si="2">+E63*$D63</f>
        <v>0</v>
      </c>
    </row>
    <row r="64" spans="1:6" x14ac:dyDescent="0.2">
      <c r="A64" s="33"/>
      <c r="B64" s="34" t="s">
        <v>44</v>
      </c>
      <c r="E64" s="16"/>
      <c r="F64" s="16"/>
    </row>
    <row r="65" spans="1:6" x14ac:dyDescent="0.2">
      <c r="A65" s="33"/>
      <c r="B65" s="26" t="s">
        <v>45</v>
      </c>
      <c r="E65" s="16"/>
      <c r="F65" s="16"/>
    </row>
    <row r="66" spans="1:6" x14ac:dyDescent="0.2">
      <c r="A66" s="33"/>
      <c r="B66" s="24"/>
      <c r="E66" s="5" t="s">
        <v>2</v>
      </c>
      <c r="F66" s="16">
        <f>SUM(F44:F63)</f>
        <v>0</v>
      </c>
    </row>
    <row r="67" spans="1:6" s="32" customFormat="1" x14ac:dyDescent="0.2">
      <c r="A67" s="28"/>
      <c r="B67" s="39" t="s">
        <v>88</v>
      </c>
      <c r="C67" s="29"/>
      <c r="D67" s="30"/>
      <c r="E67" s="35"/>
      <c r="F67" s="35"/>
    </row>
    <row r="68" spans="1:6" ht="60" x14ac:dyDescent="0.2">
      <c r="A68" s="33" t="s">
        <v>89</v>
      </c>
      <c r="B68" s="24" t="s">
        <v>90</v>
      </c>
      <c r="C68" s="2" t="s">
        <v>8</v>
      </c>
      <c r="D68" s="27">
        <v>2</v>
      </c>
      <c r="E68" s="16"/>
      <c r="F68" s="16">
        <f t="shared" ref="F68" si="3">+E68*$D68</f>
        <v>0</v>
      </c>
    </row>
    <row r="69" spans="1:6" x14ac:dyDescent="0.2">
      <c r="A69" s="33"/>
      <c r="B69" s="34" t="s">
        <v>44</v>
      </c>
      <c r="E69" s="16"/>
      <c r="F69" s="16"/>
    </row>
    <row r="70" spans="1:6" x14ac:dyDescent="0.2">
      <c r="A70" s="33"/>
      <c r="B70" s="26" t="s">
        <v>45</v>
      </c>
      <c r="E70" s="16"/>
      <c r="F70" s="16"/>
    </row>
    <row r="71" spans="1:6" x14ac:dyDescent="0.2">
      <c r="A71" s="33"/>
      <c r="B71" s="24"/>
      <c r="E71" s="16"/>
      <c r="F71" s="16">
        <f>SUM(F68)</f>
        <v>0</v>
      </c>
    </row>
    <row r="72" spans="1:6" x14ac:dyDescent="0.2">
      <c r="A72" s="33"/>
      <c r="B72" s="33"/>
      <c r="E72" s="2"/>
      <c r="F72" s="16"/>
    </row>
    <row r="73" spans="1:6" x14ac:dyDescent="0.2">
      <c r="A73" s="33"/>
      <c r="B73" s="33"/>
      <c r="E73" s="5" t="s">
        <v>46</v>
      </c>
      <c r="F73" s="16">
        <f>+F71+F66+F42+F12</f>
        <v>0</v>
      </c>
    </row>
    <row r="74" spans="1:6" x14ac:dyDescent="0.2">
      <c r="A74" s="33"/>
      <c r="B74" s="33"/>
      <c r="E74" s="5" t="s">
        <v>91</v>
      </c>
      <c r="F74" s="16">
        <f>+ROUND(F73*16%,2)</f>
        <v>0</v>
      </c>
    </row>
    <row r="75" spans="1:6" x14ac:dyDescent="0.2">
      <c r="A75" s="33"/>
      <c r="B75" s="33"/>
      <c r="E75" s="5" t="s">
        <v>3</v>
      </c>
      <c r="F75" s="16">
        <f>+F73+F74</f>
        <v>0</v>
      </c>
    </row>
    <row r="76" spans="1:6" x14ac:dyDescent="0.2">
      <c r="A76" s="33"/>
      <c r="B76" s="33" t="s">
        <v>0</v>
      </c>
    </row>
    <row r="77" spans="1:6" x14ac:dyDescent="0.2">
      <c r="A77" s="33"/>
      <c r="B77" s="65"/>
      <c r="C77" s="66"/>
      <c r="D77" s="66"/>
      <c r="E77" s="66"/>
      <c r="F77" s="67"/>
    </row>
    <row r="78" spans="1:6" x14ac:dyDescent="0.2">
      <c r="A78" s="33"/>
      <c r="B78" s="68"/>
      <c r="C78" s="69"/>
      <c r="D78" s="69"/>
      <c r="E78" s="69"/>
      <c r="F78" s="70"/>
    </row>
    <row r="79" spans="1:6" x14ac:dyDescent="0.2">
      <c r="A79" s="33"/>
      <c r="B79" s="33"/>
    </row>
    <row r="80" spans="1:6" x14ac:dyDescent="0.2">
      <c r="A80" s="33"/>
      <c r="B80" s="33"/>
    </row>
    <row r="81" spans="1:2" x14ac:dyDescent="0.2">
      <c r="A81" s="33"/>
      <c r="B81" s="33"/>
    </row>
    <row r="82" spans="1:2" x14ac:dyDescent="0.2">
      <c r="A82" s="33"/>
      <c r="B82" s="33"/>
    </row>
    <row r="83" spans="1:2" x14ac:dyDescent="0.2">
      <c r="A83" s="33"/>
      <c r="B83" s="33"/>
    </row>
    <row r="84" spans="1:2" x14ac:dyDescent="0.2">
      <c r="A84" s="33"/>
      <c r="B84" s="33"/>
    </row>
  </sheetData>
  <sheetProtection algorithmName="SHA-512" hashValue="w3njtQp5T56iMNElcdYgBtV/PK//ziJdGgw+oZHMgek4O2Ixr6F9zKB5ijgka4QhGwxLRW6Zk50SHalxERghAg==" saltValue="pTlEMGOogNcAyODv3oUYjA==" spinCount="100000" sheet="1" objects="1" scenarios="1" formatCells="0" formatColumns="0"/>
  <mergeCells count="4">
    <mergeCell ref="B77:F78"/>
    <mergeCell ref="A1:F1"/>
    <mergeCell ref="B29:B30"/>
    <mergeCell ref="B34:B35"/>
  </mergeCells>
  <pageMargins left="0.62992125984251968" right="0.43307086614173229" top="0.31496062992125984" bottom="0.51181102362204722" header="0.31496062992125984" footer="0.15748031496062992"/>
  <pageSetup scale="90" fitToHeight="7" orientation="landscape" horizontalDpi="300" verticalDpi="300" r:id="rId1"/>
  <headerFooter alignWithMargins="0">
    <oddHeader xml:space="preserve">&amp;C
</oddHeader>
    <oddFooter>&amp;LEMPRESA Y FIRMA:____________________________________________________________________________________________________&amp;R&amp;"Arial,Negrita"&amp;9Pagina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14B5-D572-4DEB-893A-BA374B4775A9}">
  <dimension ref="A1:C28"/>
  <sheetViews>
    <sheetView tabSelected="1" workbookViewId="0">
      <selection activeCell="B16" sqref="B16"/>
    </sheetView>
  </sheetViews>
  <sheetFormatPr baseColWidth="10" defaultRowHeight="12.75" x14ac:dyDescent="0.2"/>
  <cols>
    <col min="1" max="1" width="14.28515625" style="42" customWidth="1"/>
    <col min="2" max="2" width="86.28515625" style="42" customWidth="1"/>
    <col min="3" max="3" width="23.7109375" style="42" customWidth="1"/>
    <col min="4" max="16384" width="11.42578125" style="42"/>
  </cols>
  <sheetData>
    <row r="1" spans="1:3" ht="55.5" customHeight="1" x14ac:dyDescent="0.2">
      <c r="A1" s="40" t="s">
        <v>39</v>
      </c>
      <c r="B1" s="40"/>
      <c r="C1" s="41"/>
    </row>
    <row r="2" spans="1:3" x14ac:dyDescent="0.2">
      <c r="A2" s="43"/>
      <c r="B2" s="37"/>
      <c r="C2" s="45"/>
    </row>
    <row r="3" spans="1:3" ht="24" x14ac:dyDescent="0.2">
      <c r="A3" s="46" t="s">
        <v>40</v>
      </c>
      <c r="B3" s="58" t="s">
        <v>30</v>
      </c>
      <c r="C3" s="45"/>
    </row>
    <row r="4" spans="1:3" x14ac:dyDescent="0.2">
      <c r="A4" s="43" t="s">
        <v>41</v>
      </c>
      <c r="B4" s="37" t="s">
        <v>31</v>
      </c>
    </row>
    <row r="5" spans="1:3" x14ac:dyDescent="0.2">
      <c r="A5" s="43" t="s">
        <v>42</v>
      </c>
      <c r="B5" s="37" t="s">
        <v>32</v>
      </c>
    </row>
    <row r="6" spans="1:3" x14ac:dyDescent="0.2">
      <c r="A6" s="43" t="s">
        <v>43</v>
      </c>
      <c r="B6" s="37" t="s">
        <v>33</v>
      </c>
      <c r="C6" s="45"/>
    </row>
    <row r="7" spans="1:3" x14ac:dyDescent="0.2">
      <c r="A7" s="43"/>
      <c r="B7" s="44"/>
      <c r="C7" s="47" t="s">
        <v>97</v>
      </c>
    </row>
    <row r="8" spans="1:3" ht="21" x14ac:dyDescent="0.35">
      <c r="A8" s="74" t="s">
        <v>92</v>
      </c>
      <c r="B8" s="74"/>
      <c r="C8" s="74"/>
    </row>
    <row r="9" spans="1:3" x14ac:dyDescent="0.2">
      <c r="A9" s="43"/>
      <c r="B9" s="44"/>
      <c r="C9" s="45"/>
    </row>
    <row r="10" spans="1:3" x14ac:dyDescent="0.2">
      <c r="A10" s="48" t="s">
        <v>4</v>
      </c>
      <c r="B10" s="48" t="s">
        <v>35</v>
      </c>
      <c r="C10" s="49" t="s">
        <v>1</v>
      </c>
    </row>
    <row r="12" spans="1:3" ht="31.5" x14ac:dyDescent="0.2">
      <c r="A12" s="50"/>
      <c r="B12" s="51" t="s">
        <v>30</v>
      </c>
      <c r="C12" s="52">
        <f>+PAVIMENTO!F58</f>
        <v>0</v>
      </c>
    </row>
    <row r="13" spans="1:3" ht="15" x14ac:dyDescent="0.2">
      <c r="B13" s="53"/>
      <c r="C13" s="53"/>
    </row>
    <row r="14" spans="1:3" ht="15" x14ac:dyDescent="0.2">
      <c r="B14" s="53"/>
      <c r="C14" s="53"/>
    </row>
    <row r="15" spans="1:3" ht="15" x14ac:dyDescent="0.2">
      <c r="B15" s="53"/>
      <c r="C15" s="53"/>
    </row>
    <row r="16" spans="1:3" ht="47.25" x14ac:dyDescent="0.2">
      <c r="A16" s="50"/>
      <c r="B16" s="51" t="s">
        <v>61</v>
      </c>
      <c r="C16" s="52">
        <f>+RED!F73</f>
        <v>0</v>
      </c>
    </row>
    <row r="17" spans="2:3" ht="15" x14ac:dyDescent="0.2">
      <c r="B17" s="53"/>
      <c r="C17" s="53"/>
    </row>
    <row r="18" spans="2:3" ht="15" x14ac:dyDescent="0.2">
      <c r="B18" s="53"/>
      <c r="C18" s="53"/>
    </row>
    <row r="19" spans="2:3" ht="15.75" x14ac:dyDescent="0.25">
      <c r="B19" s="54" t="s">
        <v>93</v>
      </c>
      <c r="C19" s="55">
        <f>SUM(C12:C17)</f>
        <v>0</v>
      </c>
    </row>
    <row r="20" spans="2:3" ht="15.75" x14ac:dyDescent="0.25">
      <c r="B20" s="54" t="s">
        <v>94</v>
      </c>
      <c r="C20" s="56">
        <f>+ROUND(C19*0.16,2)</f>
        <v>0</v>
      </c>
    </row>
    <row r="21" spans="2:3" ht="15.75" x14ac:dyDescent="0.25">
      <c r="B21" s="54" t="s">
        <v>95</v>
      </c>
      <c r="C21" s="55">
        <f>+C19+C20</f>
        <v>0</v>
      </c>
    </row>
    <row r="22" spans="2:3" ht="15.75" x14ac:dyDescent="0.25">
      <c r="B22" s="53"/>
      <c r="C22" s="57"/>
    </row>
    <row r="23" spans="2:3" ht="15.75" x14ac:dyDescent="0.25">
      <c r="B23" s="57" t="s">
        <v>96</v>
      </c>
      <c r="C23" s="53"/>
    </row>
    <row r="24" spans="2:3" ht="15" customHeight="1" x14ac:dyDescent="0.2">
      <c r="B24" s="75"/>
      <c r="C24" s="76"/>
    </row>
    <row r="25" spans="2:3" ht="15" customHeight="1" x14ac:dyDescent="0.2">
      <c r="B25" s="77"/>
      <c r="C25" s="78"/>
    </row>
    <row r="26" spans="2:3" ht="15" x14ac:dyDescent="0.2">
      <c r="B26" s="53"/>
      <c r="C26" s="53"/>
    </row>
    <row r="27" spans="2:3" ht="15" x14ac:dyDescent="0.2">
      <c r="B27" s="53"/>
      <c r="C27" s="53"/>
    </row>
    <row r="28" spans="2:3" ht="15" x14ac:dyDescent="0.2">
      <c r="B28" s="53"/>
      <c r="C28" s="53"/>
    </row>
  </sheetData>
  <sheetProtection algorithmName="SHA-512" hashValue="mw+BeAEJl4Ud3TvmTOJH0CJkfL0WvrwPsawtIFWjWEd4//5MeujA81+W2o4xV1qO3J6PJCQm4u3rKrs2BRAeRA==" saltValue="aMh+Ov6IZgoZ/1cRuhxdsA==" spinCount="100000" sheet="1" objects="1" scenarios="1" formatRows="0" deleteRows="0"/>
  <mergeCells count="2">
    <mergeCell ref="A8:C8"/>
    <mergeCell ref="B24:C25"/>
  </mergeCells>
  <pageMargins left="0.70866141732283472" right="0.70866141732283472" top="0.35433070866141736" bottom="0.74803149606299213" header="0.31496062992125984" footer="0.31496062992125984"/>
  <pageSetup orientation="landscape" r:id="rId1"/>
  <headerFooter>
    <oddFooter>&amp;L&amp;"Arial,Negrita"NOMBRE Y FIRMA DEL CONTRATISTA: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PAVIMENTO</vt:lpstr>
      <vt:lpstr>RED</vt:lpstr>
      <vt:lpstr>RESUMEN</vt:lpstr>
      <vt:lpstr>PAVIMENTO!Área_de_impresión</vt:lpstr>
      <vt:lpstr>RED!Área_de_impresión</vt:lpstr>
      <vt:lpstr>PAVIMENTO!Títulos_a_imprimir</vt:lpstr>
      <vt:lpstr>RED!Títulos_a_imprimir</vt:lpstr>
    </vt:vector>
  </TitlesOfParts>
  <Company>H. AYUNTAMIENTO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LICITACIONES-01</cp:lastModifiedBy>
  <cp:lastPrinted>2022-08-29T17:07:05Z</cp:lastPrinted>
  <dcterms:created xsi:type="dcterms:W3CDTF">2000-11-08T17:38:47Z</dcterms:created>
  <dcterms:modified xsi:type="dcterms:W3CDTF">2022-08-30T17:45:43Z</dcterms:modified>
</cp:coreProperties>
</file>